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15 - NAB AC Vychodilova/_Rozpočet/"/>
    </mc:Choice>
  </mc:AlternateContent>
  <xr:revisionPtr revIDLastSave="0" documentId="8_{3701F5F3-B561-4AE0-9F99-32AA6659EA1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15 A01 Pol" sheetId="12" r:id="rId4"/>
    <sheet name="23-002.15 E01 Pol" sheetId="13" r:id="rId5"/>
    <sheet name="23-002.15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'23-002.15 A01 Pol'!$1:$7</definedName>
    <definedName name="_xlnm.Print_Titles" localSheetId="4">'23-002.15 E01 Pol'!$1:$7</definedName>
    <definedName name="_xlnm.Print_Titles" localSheetId="5">'23-002.15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'23-002.15 A01 Pol'!$A$1:$X$139</definedName>
    <definedName name="_xlnm.Print_Area" localSheetId="4">'23-002.15 E01 Pol'!$A$1:$X$247</definedName>
    <definedName name="_xlnm.Print_Area" localSheetId="5">'23-002.15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G23" i="14"/>
  <c r="BA21" i="14"/>
  <c r="BA18" i="14"/>
  <c r="K8" i="14"/>
  <c r="V8" i="14"/>
  <c r="G9" i="14"/>
  <c r="G8" i="14" s="1"/>
  <c r="I9" i="14"/>
  <c r="I8" i="14" s="1"/>
  <c r="K9" i="14"/>
  <c r="M9" i="14"/>
  <c r="O9" i="14"/>
  <c r="O8" i="14" s="1"/>
  <c r="Q9" i="14"/>
  <c r="Q8" i="14" s="1"/>
  <c r="V9" i="14"/>
  <c r="G11" i="14"/>
  <c r="AF23" i="14" s="1"/>
  <c r="I11" i="14"/>
  <c r="K11" i="14"/>
  <c r="O11" i="14"/>
  <c r="Q11" i="14"/>
  <c r="V11" i="14"/>
  <c r="I12" i="14"/>
  <c r="Q12" i="14"/>
  <c r="G13" i="14"/>
  <c r="G12" i="14" s="1"/>
  <c r="I13" i="14"/>
  <c r="K13" i="14"/>
  <c r="K12" i="14" s="1"/>
  <c r="M13" i="14"/>
  <c r="M12" i="14" s="1"/>
  <c r="O13" i="14"/>
  <c r="Q13" i="14"/>
  <c r="V13" i="14"/>
  <c r="V12" i="14" s="1"/>
  <c r="G15" i="14"/>
  <c r="I15" i="14"/>
  <c r="K15" i="14"/>
  <c r="M15" i="14"/>
  <c r="O15" i="14"/>
  <c r="O12" i="14" s="1"/>
  <c r="Q15" i="14"/>
  <c r="V15" i="14"/>
  <c r="G16" i="14"/>
  <c r="O16" i="14"/>
  <c r="G17" i="14"/>
  <c r="M17" i="14" s="1"/>
  <c r="M16" i="14" s="1"/>
  <c r="I17" i="14"/>
  <c r="I16" i="14" s="1"/>
  <c r="K17" i="14"/>
  <c r="K16" i="14" s="1"/>
  <c r="O17" i="14"/>
  <c r="Q17" i="14"/>
  <c r="Q16" i="14" s="1"/>
  <c r="V17" i="14"/>
  <c r="V16" i="14" s="1"/>
  <c r="I19" i="14"/>
  <c r="K19" i="14"/>
  <c r="V19" i="14"/>
  <c r="G20" i="14"/>
  <c r="G19" i="14" s="1"/>
  <c r="I20" i="14"/>
  <c r="K20" i="14"/>
  <c r="M20" i="14"/>
  <c r="M19" i="14" s="1"/>
  <c r="O20" i="14"/>
  <c r="O19" i="14" s="1"/>
  <c r="Q20" i="14"/>
  <c r="Q19" i="14" s="1"/>
  <c r="V20" i="14"/>
  <c r="AE23" i="14"/>
  <c r="G237" i="13"/>
  <c r="BA229" i="13"/>
  <c r="G9" i="13"/>
  <c r="G8" i="13" s="1"/>
  <c r="I9" i="13"/>
  <c r="K9" i="13"/>
  <c r="K8" i="13" s="1"/>
  <c r="O9" i="13"/>
  <c r="O8" i="13" s="1"/>
  <c r="Q9" i="13"/>
  <c r="Q8" i="13" s="1"/>
  <c r="V9" i="13"/>
  <c r="V8" i="13" s="1"/>
  <c r="G15" i="13"/>
  <c r="I15" i="13"/>
  <c r="I8" i="13" s="1"/>
  <c r="K15" i="13"/>
  <c r="M15" i="13"/>
  <c r="O15" i="13"/>
  <c r="Q15" i="13"/>
  <c r="V15" i="13"/>
  <c r="G26" i="13"/>
  <c r="M26" i="13" s="1"/>
  <c r="I26" i="13"/>
  <c r="K26" i="13"/>
  <c r="O26" i="13"/>
  <c r="Q26" i="13"/>
  <c r="V26" i="13"/>
  <c r="G35" i="13"/>
  <c r="M35" i="13" s="1"/>
  <c r="I35" i="13"/>
  <c r="K35" i="13"/>
  <c r="O35" i="13"/>
  <c r="Q35" i="13"/>
  <c r="V35" i="13"/>
  <c r="G44" i="13"/>
  <c r="M44" i="13" s="1"/>
  <c r="I44" i="13"/>
  <c r="K44" i="13"/>
  <c r="O44" i="13"/>
  <c r="Q44" i="13"/>
  <c r="V44" i="13"/>
  <c r="G48" i="13"/>
  <c r="M48" i="13" s="1"/>
  <c r="I48" i="13"/>
  <c r="K48" i="13"/>
  <c r="O48" i="13"/>
  <c r="Q48" i="13"/>
  <c r="V48" i="13"/>
  <c r="G66" i="13"/>
  <c r="M66" i="13" s="1"/>
  <c r="I66" i="13"/>
  <c r="K66" i="13"/>
  <c r="O66" i="13"/>
  <c r="Q66" i="13"/>
  <c r="V66" i="13"/>
  <c r="G73" i="13"/>
  <c r="I73" i="13"/>
  <c r="K73" i="13"/>
  <c r="M73" i="13"/>
  <c r="O73" i="13"/>
  <c r="Q73" i="13"/>
  <c r="V73" i="13"/>
  <c r="G78" i="13"/>
  <c r="I78" i="13"/>
  <c r="K78" i="13"/>
  <c r="M78" i="13"/>
  <c r="O78" i="13"/>
  <c r="Q78" i="13"/>
  <c r="V78" i="13"/>
  <c r="G82" i="13"/>
  <c r="I82" i="13"/>
  <c r="K82" i="13"/>
  <c r="M82" i="13"/>
  <c r="O82" i="13"/>
  <c r="Q82" i="13"/>
  <c r="V82" i="13"/>
  <c r="G94" i="13"/>
  <c r="M94" i="13" s="1"/>
  <c r="I94" i="13"/>
  <c r="K94" i="13"/>
  <c r="O94" i="13"/>
  <c r="Q94" i="13"/>
  <c r="V94" i="13"/>
  <c r="G105" i="13"/>
  <c r="M105" i="13" s="1"/>
  <c r="I105" i="13"/>
  <c r="K105" i="13"/>
  <c r="O105" i="13"/>
  <c r="Q105" i="13"/>
  <c r="V105" i="13"/>
  <c r="G111" i="13"/>
  <c r="M111" i="13" s="1"/>
  <c r="I111" i="13"/>
  <c r="K111" i="13"/>
  <c r="O111" i="13"/>
  <c r="Q111" i="13"/>
  <c r="V111" i="13"/>
  <c r="G115" i="13"/>
  <c r="M115" i="13" s="1"/>
  <c r="I115" i="13"/>
  <c r="K115" i="13"/>
  <c r="O115" i="13"/>
  <c r="Q115" i="13"/>
  <c r="V115" i="13"/>
  <c r="G119" i="13"/>
  <c r="M119" i="13" s="1"/>
  <c r="I119" i="13"/>
  <c r="K119" i="13"/>
  <c r="O119" i="13"/>
  <c r="Q119" i="13"/>
  <c r="V119" i="13"/>
  <c r="G123" i="13"/>
  <c r="I123" i="13"/>
  <c r="K123" i="13"/>
  <c r="M123" i="13"/>
  <c r="O123" i="13"/>
  <c r="Q123" i="13"/>
  <c r="V123" i="13"/>
  <c r="G128" i="13"/>
  <c r="I128" i="13"/>
  <c r="K128" i="13"/>
  <c r="M128" i="13"/>
  <c r="O128" i="13"/>
  <c r="Q128" i="13"/>
  <c r="V128" i="13"/>
  <c r="G132" i="13"/>
  <c r="I132" i="13"/>
  <c r="K132" i="13"/>
  <c r="M132" i="13"/>
  <c r="O132" i="13"/>
  <c r="Q132" i="13"/>
  <c r="V132" i="13"/>
  <c r="G137" i="13"/>
  <c r="M137" i="13" s="1"/>
  <c r="I137" i="13"/>
  <c r="K137" i="13"/>
  <c r="O137" i="13"/>
  <c r="Q137" i="13"/>
  <c r="V137" i="13"/>
  <c r="G142" i="13"/>
  <c r="M142" i="13" s="1"/>
  <c r="I142" i="13"/>
  <c r="K142" i="13"/>
  <c r="O142" i="13"/>
  <c r="Q142" i="13"/>
  <c r="V142" i="13"/>
  <c r="G147" i="13"/>
  <c r="M147" i="13" s="1"/>
  <c r="I147" i="13"/>
  <c r="K147" i="13"/>
  <c r="O147" i="13"/>
  <c r="Q147" i="13"/>
  <c r="V147" i="13"/>
  <c r="G151" i="13"/>
  <c r="M151" i="13" s="1"/>
  <c r="I151" i="13"/>
  <c r="K151" i="13"/>
  <c r="O151" i="13"/>
  <c r="Q151" i="13"/>
  <c r="V151" i="13"/>
  <c r="G155" i="13"/>
  <c r="M155" i="13" s="1"/>
  <c r="I155" i="13"/>
  <c r="K155" i="13"/>
  <c r="O155" i="13"/>
  <c r="Q155" i="13"/>
  <c r="V155" i="13"/>
  <c r="G160" i="13"/>
  <c r="I160" i="13"/>
  <c r="K160" i="13"/>
  <c r="M160" i="13"/>
  <c r="O160" i="13"/>
  <c r="Q160" i="13"/>
  <c r="V160" i="13"/>
  <c r="G165" i="13"/>
  <c r="I165" i="13"/>
  <c r="K165" i="13"/>
  <c r="M165" i="13"/>
  <c r="O165" i="13"/>
  <c r="Q165" i="13"/>
  <c r="V165" i="13"/>
  <c r="G168" i="13"/>
  <c r="I168" i="13"/>
  <c r="K168" i="13"/>
  <c r="M168" i="13"/>
  <c r="O168" i="13"/>
  <c r="Q168" i="13"/>
  <c r="V168" i="13"/>
  <c r="G171" i="13"/>
  <c r="G172" i="13"/>
  <c r="I172" i="13"/>
  <c r="I171" i="13" s="1"/>
  <c r="K172" i="13"/>
  <c r="M172" i="13"/>
  <c r="M171" i="13" s="1"/>
  <c r="O172" i="13"/>
  <c r="Q172" i="13"/>
  <c r="V172" i="13"/>
  <c r="V171" i="13" s="1"/>
  <c r="G176" i="13"/>
  <c r="M176" i="13" s="1"/>
  <c r="I176" i="13"/>
  <c r="K176" i="13"/>
  <c r="K171" i="13" s="1"/>
  <c r="O176" i="13"/>
  <c r="Q176" i="13"/>
  <c r="V176" i="13"/>
  <c r="G180" i="13"/>
  <c r="I180" i="13"/>
  <c r="K180" i="13"/>
  <c r="M180" i="13"/>
  <c r="O180" i="13"/>
  <c r="Q180" i="13"/>
  <c r="V180" i="13"/>
  <c r="G184" i="13"/>
  <c r="M184" i="13" s="1"/>
  <c r="I184" i="13"/>
  <c r="K184" i="13"/>
  <c r="O184" i="13"/>
  <c r="O171" i="13" s="1"/>
  <c r="Q184" i="13"/>
  <c r="V184" i="13"/>
  <c r="G188" i="13"/>
  <c r="I188" i="13"/>
  <c r="K188" i="13"/>
  <c r="M188" i="13"/>
  <c r="O188" i="13"/>
  <c r="Q188" i="13"/>
  <c r="Q171" i="13" s="1"/>
  <c r="V188" i="13"/>
  <c r="G196" i="13"/>
  <c r="K196" i="13"/>
  <c r="M196" i="13"/>
  <c r="V196" i="13"/>
  <c r="G197" i="13"/>
  <c r="I197" i="13"/>
  <c r="I196" i="13" s="1"/>
  <c r="K197" i="13"/>
  <c r="M197" i="13"/>
  <c r="O197" i="13"/>
  <c r="O196" i="13" s="1"/>
  <c r="Q197" i="13"/>
  <c r="Q196" i="13" s="1"/>
  <c r="V197" i="13"/>
  <c r="G198" i="13"/>
  <c r="G199" i="13"/>
  <c r="I199" i="13"/>
  <c r="I198" i="13" s="1"/>
  <c r="K199" i="13"/>
  <c r="M199" i="13"/>
  <c r="O199" i="13"/>
  <c r="Q199" i="13"/>
  <c r="Q198" i="13" s="1"/>
  <c r="V199" i="13"/>
  <c r="V198" i="13" s="1"/>
  <c r="G200" i="13"/>
  <c r="M200" i="13" s="1"/>
  <c r="I200" i="13"/>
  <c r="K200" i="13"/>
  <c r="K198" i="13" s="1"/>
  <c r="O200" i="13"/>
  <c r="O198" i="13" s="1"/>
  <c r="Q200" i="13"/>
  <c r="V200" i="13"/>
  <c r="G201" i="13"/>
  <c r="I201" i="13"/>
  <c r="K201" i="13"/>
  <c r="M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I203" i="13"/>
  <c r="K203" i="13"/>
  <c r="M203" i="13"/>
  <c r="O203" i="13"/>
  <c r="Q203" i="13"/>
  <c r="V203" i="13"/>
  <c r="G204" i="13"/>
  <c r="M204" i="13" s="1"/>
  <c r="I204" i="13"/>
  <c r="K204" i="13"/>
  <c r="O204" i="13"/>
  <c r="Q204" i="13"/>
  <c r="V204" i="13"/>
  <c r="G205" i="13"/>
  <c r="I205" i="13"/>
  <c r="K205" i="13"/>
  <c r="M205" i="13"/>
  <c r="O205" i="13"/>
  <c r="Q205" i="13"/>
  <c r="V205" i="13"/>
  <c r="G206" i="13"/>
  <c r="M206" i="13" s="1"/>
  <c r="I206" i="13"/>
  <c r="K206" i="13"/>
  <c r="O206" i="13"/>
  <c r="Q206" i="13"/>
  <c r="V206" i="13"/>
  <c r="G207" i="13"/>
  <c r="I207" i="13"/>
  <c r="K207" i="13"/>
  <c r="M207" i="13"/>
  <c r="O207" i="13"/>
  <c r="Q207" i="13"/>
  <c r="V207" i="13"/>
  <c r="G208" i="13"/>
  <c r="M208" i="13" s="1"/>
  <c r="I208" i="13"/>
  <c r="K208" i="13"/>
  <c r="O208" i="13"/>
  <c r="Q208" i="13"/>
  <c r="V208" i="13"/>
  <c r="G209" i="13"/>
  <c r="I209" i="13"/>
  <c r="K209" i="13"/>
  <c r="M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I211" i="13"/>
  <c r="K211" i="13"/>
  <c r="M211" i="13"/>
  <c r="O211" i="13"/>
  <c r="Q211" i="13"/>
  <c r="V211" i="13"/>
  <c r="G212" i="13"/>
  <c r="M212" i="13" s="1"/>
  <c r="I212" i="13"/>
  <c r="K212" i="13"/>
  <c r="O212" i="13"/>
  <c r="Q212" i="13"/>
  <c r="V212" i="13"/>
  <c r="G213" i="13"/>
  <c r="I213" i="13"/>
  <c r="K213" i="13"/>
  <c r="M213" i="13"/>
  <c r="O213" i="13"/>
  <c r="Q213" i="13"/>
  <c r="V213" i="13"/>
  <c r="G214" i="13"/>
  <c r="K214" i="13"/>
  <c r="O214" i="13"/>
  <c r="Q214" i="13"/>
  <c r="G215" i="13"/>
  <c r="I215" i="13"/>
  <c r="I214" i="13" s="1"/>
  <c r="K215" i="13"/>
  <c r="M215" i="13"/>
  <c r="M214" i="13" s="1"/>
  <c r="O215" i="13"/>
  <c r="Q215" i="13"/>
  <c r="V215" i="13"/>
  <c r="V214" i="13" s="1"/>
  <c r="K227" i="13"/>
  <c r="G228" i="13"/>
  <c r="I228" i="13"/>
  <c r="I227" i="13" s="1"/>
  <c r="K228" i="13"/>
  <c r="M228" i="13"/>
  <c r="M227" i="13" s="1"/>
  <c r="O228" i="13"/>
  <c r="Q228" i="13"/>
  <c r="Q227" i="13" s="1"/>
  <c r="V228" i="13"/>
  <c r="G230" i="13"/>
  <c r="M230" i="13" s="1"/>
  <c r="I230" i="13"/>
  <c r="K230" i="13"/>
  <c r="O230" i="13"/>
  <c r="O227" i="13" s="1"/>
  <c r="Q230" i="13"/>
  <c r="V230" i="13"/>
  <c r="V227" i="13" s="1"/>
  <c r="G231" i="13"/>
  <c r="I231" i="13"/>
  <c r="K231" i="13"/>
  <c r="M231" i="13"/>
  <c r="O231" i="13"/>
  <c r="Q231" i="13"/>
  <c r="V231" i="13"/>
  <c r="G232" i="13"/>
  <c r="M232" i="13" s="1"/>
  <c r="I232" i="13"/>
  <c r="K232" i="13"/>
  <c r="O232" i="13"/>
  <c r="Q232" i="13"/>
  <c r="V232" i="13"/>
  <c r="G234" i="13"/>
  <c r="I234" i="13"/>
  <c r="K234" i="13"/>
  <c r="M234" i="13"/>
  <c r="O234" i="13"/>
  <c r="Q234" i="13"/>
  <c r="V234" i="13"/>
  <c r="G235" i="13"/>
  <c r="M235" i="13" s="1"/>
  <c r="I235" i="13"/>
  <c r="K235" i="13"/>
  <c r="O235" i="13"/>
  <c r="Q235" i="13"/>
  <c r="V235" i="13"/>
  <c r="AE237" i="13"/>
  <c r="AF237" i="13"/>
  <c r="G129" i="12"/>
  <c r="BA124" i="12"/>
  <c r="BA102" i="12"/>
  <c r="BA41" i="12"/>
  <c r="BA20" i="12"/>
  <c r="Q8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G18" i="12"/>
  <c r="G19" i="12"/>
  <c r="M19" i="12" s="1"/>
  <c r="I19" i="12"/>
  <c r="I18" i="12" s="1"/>
  <c r="K19" i="12"/>
  <c r="K18" i="12" s="1"/>
  <c r="O19" i="12"/>
  <c r="Q19" i="12"/>
  <c r="V19" i="12"/>
  <c r="V18" i="12" s="1"/>
  <c r="G21" i="12"/>
  <c r="I21" i="12"/>
  <c r="K21" i="12"/>
  <c r="M21" i="12"/>
  <c r="O21" i="12"/>
  <c r="O18" i="12" s="1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Q18" i="12" s="1"/>
  <c r="V23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8" i="12"/>
  <c r="G27" i="12" s="1"/>
  <c r="I28" i="12"/>
  <c r="I27" i="12" s="1"/>
  <c r="K28" i="12"/>
  <c r="K27" i="12" s="1"/>
  <c r="O28" i="12"/>
  <c r="Q28" i="12"/>
  <c r="Q27" i="12" s="1"/>
  <c r="V28" i="12"/>
  <c r="G32" i="12"/>
  <c r="M32" i="12" s="1"/>
  <c r="I32" i="12"/>
  <c r="K32" i="12"/>
  <c r="O32" i="12"/>
  <c r="Q32" i="12"/>
  <c r="V32" i="12"/>
  <c r="G36" i="12"/>
  <c r="I36" i="12"/>
  <c r="K36" i="12"/>
  <c r="M36" i="12"/>
  <c r="O36" i="12"/>
  <c r="Q36" i="12"/>
  <c r="V36" i="12"/>
  <c r="G40" i="12"/>
  <c r="I40" i="12"/>
  <c r="K40" i="12"/>
  <c r="M40" i="12"/>
  <c r="O40" i="12"/>
  <c r="O27" i="12" s="1"/>
  <c r="Q40" i="12"/>
  <c r="V40" i="12"/>
  <c r="G45" i="12"/>
  <c r="I45" i="12"/>
  <c r="K45" i="12"/>
  <c r="M45" i="12"/>
  <c r="O45" i="12"/>
  <c r="Q45" i="12"/>
  <c r="V45" i="12"/>
  <c r="G49" i="12"/>
  <c r="M49" i="12" s="1"/>
  <c r="I49" i="12"/>
  <c r="K49" i="12"/>
  <c r="O49" i="12"/>
  <c r="Q49" i="12"/>
  <c r="V49" i="12"/>
  <c r="V27" i="12" s="1"/>
  <c r="G54" i="12"/>
  <c r="I54" i="12"/>
  <c r="K54" i="12"/>
  <c r="M54" i="12"/>
  <c r="O54" i="12"/>
  <c r="Q54" i="12"/>
  <c r="V54" i="12"/>
  <c r="G58" i="12"/>
  <c r="M58" i="12" s="1"/>
  <c r="I58" i="12"/>
  <c r="K58" i="12"/>
  <c r="O58" i="12"/>
  <c r="Q58" i="12"/>
  <c r="V58" i="12"/>
  <c r="G63" i="12"/>
  <c r="M63" i="12" s="1"/>
  <c r="I63" i="12"/>
  <c r="K63" i="12"/>
  <c r="O63" i="12"/>
  <c r="Q63" i="12"/>
  <c r="V63" i="12"/>
  <c r="G72" i="12"/>
  <c r="M72" i="12" s="1"/>
  <c r="I72" i="12"/>
  <c r="K72" i="12"/>
  <c r="O72" i="12"/>
  <c r="Q72" i="12"/>
  <c r="V72" i="12"/>
  <c r="G77" i="12"/>
  <c r="I77" i="12"/>
  <c r="K77" i="12"/>
  <c r="M77" i="12"/>
  <c r="O77" i="12"/>
  <c r="Q77" i="12"/>
  <c r="V77" i="12"/>
  <c r="G83" i="12"/>
  <c r="I83" i="12"/>
  <c r="K83" i="12"/>
  <c r="M83" i="12"/>
  <c r="O83" i="12"/>
  <c r="Q83" i="12"/>
  <c r="V83" i="12"/>
  <c r="G90" i="12"/>
  <c r="I90" i="12"/>
  <c r="K90" i="12"/>
  <c r="M90" i="12"/>
  <c r="O90" i="12"/>
  <c r="Q90" i="12"/>
  <c r="V90" i="12"/>
  <c r="G93" i="12"/>
  <c r="I93" i="12"/>
  <c r="K93" i="12"/>
  <c r="M93" i="12"/>
  <c r="O93" i="12"/>
  <c r="Q93" i="12"/>
  <c r="V93" i="12"/>
  <c r="K96" i="12"/>
  <c r="Q96" i="12"/>
  <c r="V96" i="12"/>
  <c r="G97" i="12"/>
  <c r="G96" i="12" s="1"/>
  <c r="I97" i="12"/>
  <c r="I96" i="12" s="1"/>
  <c r="K97" i="12"/>
  <c r="O97" i="12"/>
  <c r="O96" i="12" s="1"/>
  <c r="Q97" i="12"/>
  <c r="V97" i="12"/>
  <c r="G101" i="12"/>
  <c r="M101" i="12" s="1"/>
  <c r="I101" i="12"/>
  <c r="K101" i="12"/>
  <c r="O101" i="12"/>
  <c r="Q101" i="12"/>
  <c r="V101" i="12"/>
  <c r="G105" i="12"/>
  <c r="I105" i="12"/>
  <c r="G106" i="12"/>
  <c r="I106" i="12"/>
  <c r="K106" i="12"/>
  <c r="K105" i="12" s="1"/>
  <c r="M106" i="12"/>
  <c r="O106" i="12"/>
  <c r="O105" i="12" s="1"/>
  <c r="Q106" i="12"/>
  <c r="V106" i="12"/>
  <c r="V105" i="12" s="1"/>
  <c r="G109" i="12"/>
  <c r="I109" i="12"/>
  <c r="K109" i="12"/>
  <c r="M109" i="12"/>
  <c r="O109" i="12"/>
  <c r="Q109" i="12"/>
  <c r="Q105" i="12" s="1"/>
  <c r="V109" i="12"/>
  <c r="G112" i="12"/>
  <c r="I112" i="12"/>
  <c r="K112" i="12"/>
  <c r="M112" i="12"/>
  <c r="O112" i="12"/>
  <c r="Q112" i="12"/>
  <c r="V112" i="12"/>
  <c r="G117" i="12"/>
  <c r="M117" i="12" s="1"/>
  <c r="I117" i="12"/>
  <c r="K117" i="12"/>
  <c r="O117" i="12"/>
  <c r="Q117" i="12"/>
  <c r="V117" i="12"/>
  <c r="K122" i="12"/>
  <c r="Q122" i="12"/>
  <c r="V122" i="12"/>
  <c r="G123" i="12"/>
  <c r="G122" i="12" s="1"/>
  <c r="I123" i="12"/>
  <c r="I122" i="12" s="1"/>
  <c r="K123" i="12"/>
  <c r="O123" i="12"/>
  <c r="O122" i="12" s="1"/>
  <c r="Q123" i="12"/>
  <c r="V123" i="12"/>
  <c r="G126" i="12"/>
  <c r="O126" i="12"/>
  <c r="Q126" i="12"/>
  <c r="G127" i="12"/>
  <c r="M127" i="12" s="1"/>
  <c r="M126" i="12" s="1"/>
  <c r="I127" i="12"/>
  <c r="I126" i="12" s="1"/>
  <c r="K127" i="12"/>
  <c r="K126" i="12" s="1"/>
  <c r="O127" i="12"/>
  <c r="Q127" i="12"/>
  <c r="V127" i="12"/>
  <c r="V126" i="12" s="1"/>
  <c r="AE129" i="12"/>
  <c r="AF129" i="12"/>
  <c r="I20" i="1"/>
  <c r="I19" i="1"/>
  <c r="I18" i="1"/>
  <c r="I17" i="1"/>
  <c r="I16" i="1"/>
  <c r="AZ55" i="1"/>
  <c r="AZ53" i="1"/>
  <c r="AZ51" i="1"/>
  <c r="AZ49" i="1"/>
  <c r="AZ47" i="1"/>
  <c r="F44" i="1"/>
  <c r="G44" i="1"/>
  <c r="G25" i="1" s="1"/>
  <c r="A25" i="1" s="1"/>
  <c r="H43" i="1"/>
  <c r="I43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I71" i="1" l="1"/>
  <c r="J67" i="1" s="1"/>
  <c r="J66" i="1"/>
  <c r="J64" i="1"/>
  <c r="J70" i="1"/>
  <c r="J62" i="1"/>
  <c r="J68" i="1"/>
  <c r="J69" i="1"/>
  <c r="J65" i="1"/>
  <c r="J61" i="1"/>
  <c r="H42" i="1"/>
  <c r="I42" i="1" s="1"/>
  <c r="G26" i="1"/>
  <c r="A26" i="1"/>
  <c r="G28" i="1"/>
  <c r="G23" i="1"/>
  <c r="M11" i="14"/>
  <c r="M8" i="14" s="1"/>
  <c r="M198" i="13"/>
  <c r="G227" i="13"/>
  <c r="M9" i="13"/>
  <c r="M8" i="13" s="1"/>
  <c r="M18" i="12"/>
  <c r="M105" i="12"/>
  <c r="M9" i="12"/>
  <c r="M8" i="12" s="1"/>
  <c r="M123" i="12"/>
  <c r="M122" i="12" s="1"/>
  <c r="M97" i="12"/>
  <c r="M96" i="12" s="1"/>
  <c r="M28" i="12"/>
  <c r="M27" i="12" s="1"/>
  <c r="I21" i="1"/>
  <c r="J41" i="1"/>
  <c r="J43" i="1"/>
  <c r="J40" i="1"/>
  <c r="J42" i="1"/>
  <c r="J39" i="1"/>
  <c r="J44" i="1" s="1"/>
  <c r="H44" i="1"/>
  <c r="J63" i="1" l="1"/>
  <c r="J71" i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15EA708F-0349-44CD-BFB2-EFA03DC2C1E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AD3BBC0-0826-4A57-93AC-9CB5CADB80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1AC3CA6D-4B32-40EE-992F-E315662FE3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4838E01-9EDF-43D3-9CD6-4E00082A2CD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1DF2BE03-1C82-4F0D-9EC8-78D48F77EF3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B074623-D4C2-47C3-99AD-93019DD278D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<sst xmlns="http://schemas.openxmlformats.org/spreadsheetml/2006/main" count="1459" uniqueCount="395">
  <si>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</si>
  <si>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</si>
  <si>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</si>
  <si>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</si>
  <si>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</si>
  <si>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</si>
  <si>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</si>
  <si>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</si>
  <si>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</si>
  <si>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</si>
  <si>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</si>
  <si>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</si>
  <si>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</si>
  <si>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</si>
  <si>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</si>
  <si>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</si>
  <si>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</si>
  <si>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</si>
  <si>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</si>
  <si>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</si>
  <si>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</si>
  <si>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</si>
  <si>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</si>
  <si>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</si>
  <si>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</si>
  <si>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</si>
  <si>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</si>
  <si>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</si>
  <si>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</si>
  <si>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</si>
  <si>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</si>
  <si>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</si>
  <si>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</si>
  <si>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</si>
  <si>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</si>
  <si>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</si>
  <si>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</si>
  <si>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</si>
  <si>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</si>
  <si>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</si>
  <si>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</si>
  <si>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</si>
  <si>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</si>
  <si>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</si>
  <si>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</si>
  <si>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</si>
  <si>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</si>
  <si>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</si>
  <si>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</si>
  <si>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</si>
  <si>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</si>
  <si>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</si>
  <si>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23-002.15</t>
  </si>
  <si>
    <t>NAB AC Vychodilova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</si>
  <si>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</si>
  <si>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</si>
  <si>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</si>
  <si>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</si>
  <si>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</si>
  <si>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</si>
  <si>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</si>
  <si>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</si>
  <si>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</si>
  <si>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</si>
  <si>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</si>
  <si>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</si>
  <si>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</si>
  <si>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</si>
  <si>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</si>
  <si>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</si>
  <si>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</si>
  <si>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</si>
  <si>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</si>
  <si>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</si>
  <si>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</si>
  <si>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</si>
  <si>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</si>
  <si>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</si>
  <si>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</si>
  <si>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</si>
  <si>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</si>
  <si>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</si>
  <si>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</si>
  <si>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</si>
  <si>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</si>
  <si>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</si>
  <si>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</si>
  <si>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</si>
  <si>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</si>
  <si>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</si>
  <si>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</si>
  <si>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</si>
  <si>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</si>
  <si>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</si>
  <si>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</si>
  <si>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</si>
  <si>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</si>
  <si>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</si>
  <si>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</si>
  <si>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</si>
  <si>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</si>
  <si>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</si>
  <si>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</si>
  <si>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</si>
  <si>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</si>
  <si>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</si>
  <si>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</si>
  <si>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</si>
  <si>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</si>
  <si>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</si>
  <si>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</si>
  <si>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</si>
  <si>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</si>
  <si>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</si>
  <si>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</si>
  <si>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</si>
  <si>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</si>
  <si>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</si>
  <si>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</si>
  <si>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</si>
  <si>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23/ I</t>
  </si>
  <si>
    <t>Práce</t>
  </si>
  <si>
    <t>POL1_</t>
  </si>
  <si>
    <t xml:space="preserve">Výkop : </t>
  </si>
  <si>
    <t>VV</t>
  </si>
  <si>
    <t xml:space="preserve">Základ NS (od zpěvnené plochy) : </t>
  </si>
  <si>
    <t>základ stanice : (0,60*0,50*0,70)</t>
  </si>
  <si>
    <t>zemění pod stanicí : (0,60*0,50*0,10)</t>
  </si>
  <si>
    <t>Mezisoučet</t>
  </si>
  <si>
    <t xml:space="preserve">sloupky : </t>
  </si>
  <si>
    <t>0,3*0,3*0,5*2</t>
  </si>
  <si>
    <t>979087311R00</t>
  </si>
  <si>
    <t>Vodorovné přemístění suti nošením do 10 m</t>
  </si>
  <si>
    <t>t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</si>
  <si>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</si>
  <si>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</si>
  <si>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</si>
  <si>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POP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</si>
  <si>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</si>
  <si>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</si>
  <si>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</si>
  <si>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</si>
  <si>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</si>
  <si>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</si>
  <si>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</si>
  <si>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</si>
  <si>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</si>
  <si>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</si>
  <si>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</si>
  <si>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</si>
  <si>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</si>
  <si>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</si>
  <si>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</si>
  <si>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0,33000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</si>
  <si>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</si>
  <si>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</si>
  <si>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</si>
  <si>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</si>
  <si>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</si>
  <si>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</si>
  <si>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</si>
  <si>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</si>
  <si>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</si>
  <si>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</si>
  <si>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</si>
  <si>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</si>
  <si>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12 : 0,33000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</si>
  <si>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</si>
  <si>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</si>
  <si>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</si>
  <si>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</si>
  <si>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</si>
  <si>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</si>
  <si>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</si>
  <si>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</si>
  <si>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</si>
  <si>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</si>
  <si>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</si>
  <si>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</si>
  <si>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</si>
  <si>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</si>
  <si>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</si>
  <si>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</si>
  <si>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</si>
  <si>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</si>
  <si>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</si>
  <si>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</si>
  <si>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</si>
  <si>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</si>
  <si>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</si>
  <si>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>Plocha NS : 0,5*0,6</t>
  </si>
  <si>
    <t>Koeficient okolí: 0,2</t>
  </si>
  <si>
    <t>919735113R00</t>
  </si>
  <si>
    <t>Řezání stávajícího živičného krytu tl. 10 - 15 cm</t>
  </si>
  <si>
    <t>m</t>
  </si>
  <si>
    <t xml:space="preserve">stanice : </t>
  </si>
  <si>
    <t>0,5+0,5+0,6+0,6</t>
  </si>
  <si>
    <t>0,5*2</t>
  </si>
  <si>
    <t>113108315R00</t>
  </si>
  <si>
    <t>Odstranění asfaltové vrstvy pl. do 50 m2, tl.15 cm</t>
  </si>
  <si>
    <t>0,6*0,5</t>
  </si>
  <si>
    <t>0,3*0,3*2</t>
  </si>
  <si>
    <t>Koeficient okolí, návaznosti: 0,1</t>
  </si>
  <si>
    <t>113107515R00</t>
  </si>
  <si>
    <t>Odstranění podkladu pl. 50 m2,kam.drcené tl.15 cm</t>
  </si>
  <si>
    <t>Odkaz na mn. položky pořadí 19 : 0,52800</t>
  </si>
  <si>
    <t>113107320R00</t>
  </si>
  <si>
    <t>Odstranění podkladu pl. 50 m2,kam.těžené tl.20 cm</t>
  </si>
  <si>
    <t>919721211R00x</t>
  </si>
  <si>
    <t>D+M: asfaltová pružná zálivka (dle PD)</t>
  </si>
  <si>
    <t>Vlastní</t>
  </si>
  <si>
    <t>Indiv</t>
  </si>
  <si>
    <t xml:space="preserve">zapravené po výkopu : </t>
  </si>
  <si>
    <t>Odkaz na mn. položky pořadí 18 : 3,20000</t>
  </si>
  <si>
    <t>56400RX03</t>
  </si>
  <si>
    <t>D+M: Ochranný sloupek průměr 100 mm, výška sloupku 900mm (dle PD)</t>
  </si>
  <si>
    <t>kus</t>
  </si>
  <si>
    <t>dodávka a montáž včetně kotvících prvků, doplňků, příslušenství, zednických prací a stavebních přípomocí</t>
  </si>
  <si>
    <t xml:space="preserve">půdorys, pozn. č. 2 : </t>
  </si>
  <si>
    <t>2</t>
  </si>
  <si>
    <t>915791112R00</t>
  </si>
  <si>
    <t>Předznačení pro značení stopčáry, zebry, nápisů</t>
  </si>
  <si>
    <t xml:space="preserve">půdorys, pozn. č.4 : </t>
  </si>
  <si>
    <t>1,0*1,35*2</t>
  </si>
  <si>
    <t>915721111R00</t>
  </si>
  <si>
    <t>Vodorovné značení střík.barvou stopčar,zeber atd.</t>
  </si>
  <si>
    <t>915791111R00</t>
  </si>
  <si>
    <t>Předznačení pro značení dělicí čáry,vodicí proužky</t>
  </si>
  <si>
    <t xml:space="preserve">půdorys, pozn. č. 4 : </t>
  </si>
  <si>
    <t xml:space="preserve">dělící čáry : </t>
  </si>
  <si>
    <t>2,0+2,0+12,50</t>
  </si>
  <si>
    <t>2,0+2,0</t>
  </si>
  <si>
    <t>915711111R00</t>
  </si>
  <si>
    <t>Vodorovné značení dělicích čar 12 cm střík.barvou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</si>
  <si>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</si>
  <si>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</si>
  <si>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</si>
  <si>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2,0*12,50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</si>
  <si>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</si>
  <si>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</si>
  <si>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</si>
  <si>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</si>
  <si>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</si>
  <si>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</si>
  <si>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</si>
  <si>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</si>
  <si>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>121101102R00</t>
  </si>
  <si>
    <t>Sejmutí ornice s přemístěním přes 50 do 100 m</t>
  </si>
  <si>
    <t xml:space="preserve">trasa v zemině : </t>
  </si>
  <si>
    <t xml:space="preserve">délka = 8,2 m : </t>
  </si>
  <si>
    <t>8,2*0,35*0,1</t>
  </si>
  <si>
    <t>Koeficient okolí: 0,1</t>
  </si>
  <si>
    <t>8,2*0,35*0,9</t>
  </si>
  <si>
    <t xml:space="preserve">trasa pod dlažbou : </t>
  </si>
  <si>
    <t xml:space="preserve">délka = 1,9 m : </t>
  </si>
  <si>
    <t>1,9*0,35*1,1</t>
  </si>
  <si>
    <t xml:space="preserve">trasa pod asfaltem : </t>
  </si>
  <si>
    <t xml:space="preserve">délka = 5,1 m : </t>
  </si>
  <si>
    <t>5,1*0,35*1,1</t>
  </si>
  <si>
    <t>Odkaz na mn. položky pořadí 2 : 5,27800</t>
  </si>
  <si>
    <t xml:space="preserve">Mezideponie -&gt; zásyp : </t>
  </si>
  <si>
    <t>Odkaz na mn. položky pořadí 6 : 5,27800</t>
  </si>
  <si>
    <t xml:space="preserve">- odvoz : </t>
  </si>
  <si>
    <t>Odkaz na mn. položky pořadí 7 : 1,33000*-1</t>
  </si>
  <si>
    <t>včetně přemístění materiálu pro zásyp ze vzdálenosti do 10 m od okraje zásypu</t>
  </si>
  <si>
    <t>8,2*0,35*(0,9-0,25)</t>
  </si>
  <si>
    <t>1,9*0,35*(1,1-0,25)</t>
  </si>
  <si>
    <t>5,1*0,35*(1,1-0,25)</t>
  </si>
  <si>
    <t xml:space="preserve">odvoz = objem kameniva : </t>
  </si>
  <si>
    <t xml:space="preserve">Kamenivo/písek : </t>
  </si>
  <si>
    <t xml:space="preserve">tl. 250mm : </t>
  </si>
  <si>
    <t xml:space="preserve">délka = 8,2+1,9+5,1 m : </t>
  </si>
  <si>
    <t>0,35*0,25*(8,2+1,9+5,1)</t>
  </si>
  <si>
    <t>Odkaz na mn. položky pořadí 7 : 1,33000</t>
  </si>
  <si>
    <t>583323271R</t>
  </si>
  <si>
    <t>Kamenivo těžené (dle PD)</t>
  </si>
  <si>
    <t xml:space="preserve">  odvoz = objem kameniva : </t>
  </si>
  <si>
    <t xml:space="preserve">  Kamenivo/písek : </t>
  </si>
  <si>
    <t xml:space="preserve">  tl. 250mm : </t>
  </si>
  <si>
    <t xml:space="preserve">  délka = 8,2+1,9+5,1 m : </t>
  </si>
  <si>
    <t xml:space="preserve">  0,35*0,25*(8,2+1,9+5,1)</t>
  </si>
  <si>
    <t>1,88125*1800*0,001</t>
  </si>
  <si>
    <t>8,2*0,35</t>
  </si>
  <si>
    <t>1,9*0,35</t>
  </si>
  <si>
    <t>5,1*0,35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</si>
  <si>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</si>
  <si>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</si>
  <si>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</si>
  <si>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</si>
  <si>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</si>
  <si>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12 : 3,15700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</si>
  <si>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</si>
  <si>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</si>
  <si>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</si>
  <si>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</si>
  <si>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</si>
  <si>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</si>
  <si>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</si>
  <si>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</si>
  <si>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</si>
  <si>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15 : 3,15700*0,03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</si>
  <si>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</si>
  <si>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</si>
  <si>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</si>
  <si>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</si>
  <si>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</si>
  <si>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12 : 3,15733*0,015</t>
  </si>
  <si>
    <t>184851111R00</t>
  </si>
  <si>
    <t>Hnojení roztokem hnojiva v rovině</t>
  </si>
  <si>
    <t xml:space="preserve">2l na 1m2 : </t>
  </si>
  <si>
    <t>Odkaz na mn. položky pořadí 12 : 3,15500*0,002</t>
  </si>
  <si>
    <t>113106231R00</t>
  </si>
  <si>
    <t>Rozebrání dlažeb ze zámkové dlažby v kamenivu</t>
  </si>
  <si>
    <t>1,9*0,50</t>
  </si>
  <si>
    <t>113107520R00</t>
  </si>
  <si>
    <t>Odstranění podkladu pl. 50 m2,kam.drcené tl.20 cm</t>
  </si>
  <si>
    <t xml:space="preserve">pro výkop : </t>
  </si>
  <si>
    <t>Odkaz na mn. položky pořadí 20 : 0,95000</t>
  </si>
  <si>
    <t>5,1*2</t>
  </si>
  <si>
    <t>Odkaz na mn. položky pořadí 24 : 1,78500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</si>
  <si>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</si>
  <si>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</si>
  <si>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</si>
  <si>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</si>
  <si>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</si>
  <si>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</si>
  <si>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</si>
  <si>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Odkaz na mn. položky pořadí 23 : 10,20000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</si>
  <si>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</si>
  <si>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</si>
  <si>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</si>
  <si>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</si>
  <si>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</si>
  <si>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</si>
  <si>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</si>
  <si>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</si>
  <si>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>M21000x01</t>
  </si>
  <si>
    <t>Kabel CYKY 5x16 mm, včetně dodávky a montáže</t>
  </si>
  <si>
    <t>POL1_9</t>
  </si>
  <si>
    <t>M21000x02</t>
  </si>
  <si>
    <t>Kabel CYKY 4x16 mm, včetně dodávky a montáže</t>
  </si>
  <si>
    <t>M21000x03</t>
  </si>
  <si>
    <t>Kabel CYKY 3x1,5 mm, včetně dodávky a montáže</t>
  </si>
  <si>
    <t>M21000x04</t>
  </si>
  <si>
    <t>Ukončení a zapojení vodiče ve svorce</t>
  </si>
  <si>
    <t>ks</t>
  </si>
  <si>
    <t>M21000x05</t>
  </si>
  <si>
    <t>Vystrojený elektroměrový rozváděč dle projektové dokumentace, pilíř, osazeno přímé měření a jištění 3x63 A/B</t>
  </si>
  <si>
    <t>M21000x06</t>
  </si>
  <si>
    <t>PVC chránička prům. 63 mm, včetně montáže</t>
  </si>
  <si>
    <t>M21000x07</t>
  </si>
  <si>
    <t>FeZn 30x4, včetně montáže</t>
  </si>
  <si>
    <t>M21000x08</t>
  </si>
  <si>
    <t>FeZn 10 (0,62 kg/m), včetně montáže</t>
  </si>
  <si>
    <t>M21000x09</t>
  </si>
  <si>
    <t>Spojovací svorka pásek-drát, včetně montáže</t>
  </si>
  <si>
    <t>M21000x10</t>
  </si>
  <si>
    <t>Gumo-asfaltový sprej</t>
  </si>
  <si>
    <t>M21000x11</t>
  </si>
  <si>
    <t>Revize</t>
  </si>
  <si>
    <t>kpl</t>
  </si>
  <si>
    <t>M21000x12</t>
  </si>
  <si>
    <t>Úklid</t>
  </si>
  <si>
    <t>M21000x13</t>
  </si>
  <si>
    <t>Podružný elektroinstalační materiál</t>
  </si>
  <si>
    <t>M21000x14</t>
  </si>
  <si>
    <t>Mimostaveništní doprava, přesun hmot a PPV</t>
  </si>
  <si>
    <t>M21000x15</t>
  </si>
  <si>
    <t>Zpřístupnění zařízení EGD a výchozí kontrola zapojení rozvaděče</t>
  </si>
  <si>
    <t>460490012RT1</t>
  </si>
  <si>
    <t>Fólie výstražná z PVC, šířka 33 cm dodávka + montáž</t>
  </si>
  <si>
    <t>8,2</t>
  </si>
  <si>
    <t>1,9</t>
  </si>
  <si>
    <t>5,1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</si>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</sst>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G20" sqref="G20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SUMIF(F61:F70,A16,I61:I70)+SUMIF(F61:F70,"PSU",I61:I70)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SUMIF(F61:F70,A17,I61:I70)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SUMIF(F61:F70,A18,I61:I70)</f>
        <v>0</v>
      </c>
      <c r="J18" s="83"/>
    </row>
    <row r="19" spans="1:10" ht="23.25" customHeight="1" x14ac:dyDescent="0.2">
      <c r="A19" s="198" t="s">
        <v>81</v>
      </c>
      <c r="B19" s="38" t="s">
        <v>29</v>
      </c>
      <c r="C19" s="60"/>
      <c r="D19" s="61"/>
      <c r="E19" s="81"/>
      <c r="F19" s="82"/>
      <c r="G19" s="81"/>
      <c r="H19" s="82"/>
      <c r="I19" s="81">
        <f>SUMIF(F61:F70,A19,I61:I70)</f>
        <v>0</v>
      </c>
      <c r="J19" s="83"/>
    </row>
    <row r="20" spans="1:10" ht="23.25" customHeight="1" x14ac:dyDescent="0.2">
      <c r="A20" s="198" t="s">
        <v>89</v>
      </c>
      <c r="B20" s="38" t="s">
        <v>30</v>
      </c>
      <c r="C20" s="60"/>
      <c r="D20" s="61"/>
      <c r="E20" s="81"/>
      <c r="F20" s="82"/>
      <c r="G20" s="81"/>
      <c r="H20" s="82"/>
      <c r="I20" s="81">
        <f>SUMIF(F61:F70,A20,I61:I70)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'23-002.15 A01 Pol'!AE129+'23-002.15 E01 Pol'!AE237+'23-002.15 O01 Pol'!AE23</f>
        <v>0</v>
      </c>
      <c r="G39" s="150">
        <f>'23-002.15 A01 Pol'!AF129+'23-002.15 E01 Pol'!AF237+'23-002.15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'23-002.15 A01 Pol'!AE129+'23-002.15 E01 Pol'!AE237+'23-002.15 O01 Pol'!AE23</f>
        <v>0</v>
      </c>
      <c r="G40" s="156">
        <f>'23-002.15 A01 Pol'!AF129+'23-002.15 E01 Pol'!AF237+'23-002.15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'23-002.15 A01 Pol'!AE129</f>
        <v>0</v>
      </c>
      <c r="G41" s="151">
        <f>'23-002.15 A01 Pol'!AF129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'23-002.15 E01 Pol'!AE237</f>
        <v>0</v>
      </c>
      <c r="G42" s="151">
        <f>'23-002.15 E01 Pol'!AF237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'23-002.15 O01 Pol'!AE23</f>
        <v>0</v>
      </c>
      <c r="G43" s="151">
        <f>'23-002.15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8" t="s">
        <v>69</v>
      </c>
    </row>
    <row r="60" spans="1:52" ht="25.5" customHeight="1" x14ac:dyDescent="0.2">
      <c r="A60" s="180"/>
      <c r="B60" s="183" t="s">
        <v>18</v>
      </c>
      <c r="C60" s="183" t="s">
        <v>6</v>
      </c>
      <c r="D60" s="184"/>
      <c r="E60" s="184"/>
      <c r="F60" s="185" t="s">
        <v>70</v>
      </c>
      <c r="G60" s="185"/>
      <c r="H60" s="185"/>
      <c r="I60" s="185" t="s">
        <v>31</v>
      </c>
      <c r="J60" s="185" t="s">
        <v>0</v>
      </c>
    </row>
    <row r="61" spans="1:52" ht="36.75" customHeight="1" x14ac:dyDescent="0.2">
      <c r="A61" s="181"/>
      <c r="B61" s="186" t="s">
        <v>71</v>
      </c>
      <c r="C61" s="187" t="s">
        <v>72</v>
      </c>
      <c r="D61" s="188"/>
      <c r="E61" s="188"/>
      <c r="F61" s="194" t="s">
        <v>26</v>
      </c>
      <c r="G61" s="195"/>
      <c r="H61" s="195"/>
      <c r="I61" s="195">
        <f>'23-002.15 A01 Pol'!G8+'23-002.15 A01 Pol'!G27+'23-002.15 E01 Pol'!G8</f>
        <v>0</v>
      </c>
      <c r="J61" s="192" t="str">
        <f>IF(I71=0,"",I61/I71*100)</f>
        <v/>
      </c>
    </row>
    <row r="62" spans="1:52" ht="36.75" customHeight="1" x14ac:dyDescent="0.2">
      <c r="A62" s="181"/>
      <c r="B62" s="186" t="s">
        <v>73</v>
      </c>
      <c r="C62" s="187" t="s">
        <v>74</v>
      </c>
      <c r="D62" s="188"/>
      <c r="E62" s="188"/>
      <c r="F62" s="194" t="s">
        <v>26</v>
      </c>
      <c r="G62" s="195"/>
      <c r="H62" s="195"/>
      <c r="I62" s="195">
        <f>'23-002.15 A01 Pol'!G96+'23-002.15 E01 Pol'!G171</f>
        <v>0</v>
      </c>
      <c r="J62" s="192" t="str">
        <f>IF(I71=0,"",I62/I71*100)</f>
        <v/>
      </c>
    </row>
    <row r="63" spans="1:52" ht="36.75" customHeight="1" x14ac:dyDescent="0.2">
      <c r="A63" s="181"/>
      <c r="B63" s="186" t="s">
        <v>75</v>
      </c>
      <c r="C63" s="187" t="s">
        <v>76</v>
      </c>
      <c r="D63" s="188"/>
      <c r="E63" s="188"/>
      <c r="F63" s="194" t="s">
        <v>26</v>
      </c>
      <c r="G63" s="195"/>
      <c r="H63" s="195"/>
      <c r="I63" s="195">
        <f>'23-002.15 A01 Pol'!G105</f>
        <v>0</v>
      </c>
      <c r="J63" s="192" t="str">
        <f>IF(I71=0,"",I63/I71*100)</f>
        <v/>
      </c>
    </row>
    <row r="64" spans="1:52" ht="36.75" customHeight="1" x14ac:dyDescent="0.2">
      <c r="A64" s="181"/>
      <c r="B64" s="186" t="s">
        <v>77</v>
      </c>
      <c r="C64" s="187" t="s">
        <v>78</v>
      </c>
      <c r="D64" s="188"/>
      <c r="E64" s="188"/>
      <c r="F64" s="194" t="s">
        <v>26</v>
      </c>
      <c r="G64" s="195"/>
      <c r="H64" s="195"/>
      <c r="I64" s="195">
        <f>'23-002.15 A01 Pol'!G122</f>
        <v>0</v>
      </c>
      <c r="J64" s="192" t="str">
        <f>IF(I71=0,"",I64/I71*100)</f>
        <v/>
      </c>
    </row>
    <row r="65" spans="1:10" ht="36.75" customHeight="1" x14ac:dyDescent="0.2">
      <c r="A65" s="181"/>
      <c r="B65" s="186" t="s">
        <v>79</v>
      </c>
      <c r="C65" s="187" t="s">
        <v>80</v>
      </c>
      <c r="D65" s="188"/>
      <c r="E65" s="188"/>
      <c r="F65" s="194" t="s">
        <v>26</v>
      </c>
      <c r="G65" s="195"/>
      <c r="H65" s="195"/>
      <c r="I65" s="195">
        <f>'23-002.15 A01 Pol'!G126+'23-002.15 E01 Pol'!G196</f>
        <v>0</v>
      </c>
      <c r="J65" s="192" t="str">
        <f>IF(I71=0,"",I65/I71*100)</f>
        <v/>
      </c>
    </row>
    <row r="66" spans="1:10" ht="36.75" customHeight="1" x14ac:dyDescent="0.2">
      <c r="A66" s="181"/>
      <c r="B66" s="186" t="s">
        <v>81</v>
      </c>
      <c r="C66" s="187" t="s">
        <v>29</v>
      </c>
      <c r="D66" s="188"/>
      <c r="E66" s="188"/>
      <c r="F66" s="194" t="s">
        <v>26</v>
      </c>
      <c r="G66" s="195"/>
      <c r="H66" s="195"/>
      <c r="I66" s="195">
        <f>'23-002.15 O01 Pol'!G8+'23-002.15 O01 Pol'!G16</f>
        <v>0</v>
      </c>
      <c r="J66" s="192" t="str">
        <f>IF(I71=0,"",I66/I71*100)</f>
        <v/>
      </c>
    </row>
    <row r="67" spans="1:10" ht="36.75" customHeight="1" x14ac:dyDescent="0.2">
      <c r="A67" s="181"/>
      <c r="B67" s="186" t="s">
        <v>82</v>
      </c>
      <c r="C67" s="187" t="s">
        <v>83</v>
      </c>
      <c r="D67" s="188"/>
      <c r="E67" s="188"/>
      <c r="F67" s="194" t="s">
        <v>28</v>
      </c>
      <c r="G67" s="195"/>
      <c r="H67" s="195"/>
      <c r="I67" s="195">
        <f>'23-002.15 E01 Pol'!G198</f>
        <v>0</v>
      </c>
      <c r="J67" s="192" t="str">
        <f>IF(I71=0,"",I67/I71*100)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28</v>
      </c>
      <c r="G68" s="195"/>
      <c r="H68" s="195"/>
      <c r="I68" s="195">
        <f>'23-002.15 E01 Pol'!G214</f>
        <v>0</v>
      </c>
      <c r="J68" s="192" t="str">
        <f>IF(I71=0,"",I68/I71*100)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88</v>
      </c>
      <c r="G69" s="195"/>
      <c r="H69" s="195"/>
      <c r="I69" s="195">
        <f>'23-002.15 A01 Pol'!G18+'23-002.15 E01 Pol'!G227</f>
        <v>0</v>
      </c>
      <c r="J69" s="192" t="str">
        <f>IF(I71=0,"",I69/I71*100)</f>
        <v/>
      </c>
    </row>
    <row r="70" spans="1:10" ht="36.75" customHeight="1" x14ac:dyDescent="0.2">
      <c r="A70" s="181"/>
      <c r="B70" s="186" t="s">
        <v>89</v>
      </c>
      <c r="C70" s="187" t="s">
        <v>30</v>
      </c>
      <c r="D70" s="188"/>
      <c r="E70" s="188"/>
      <c r="F70" s="194" t="s">
        <v>89</v>
      </c>
      <c r="G70" s="195"/>
      <c r="H70" s="195"/>
      <c r="I70" s="195">
        <f>'23-002.15 O01 Pol'!G12+'23-002.15 O01 Pol'!G19</f>
        <v>0</v>
      </c>
      <c r="J70" s="192" t="str">
        <f>IF(I71=0,"",I70/I71*100)</f>
        <v/>
      </c>
    </row>
    <row r="71" spans="1:10" ht="25.5" customHeight="1" x14ac:dyDescent="0.2">
      <c r="A71" s="182"/>
      <c r="B71" s="189" t="s">
        <v>1</v>
      </c>
      <c r="C71" s="190"/>
      <c r="D71" s="191"/>
      <c r="E71" s="191"/>
      <c r="F71" s="196"/>
      <c r="G71" s="197"/>
      <c r="H71" s="197"/>
      <c r="I71" s="197">
        <f>SUM(I61:I70)</f>
        <v>0</v>
      </c>
      <c r="J71" s="193">
        <f>SUM(J61:J70)</f>
        <v>0</v>
      </c>
    </row>
    <row r="72" spans="1:10" x14ac:dyDescent="0.2">
      <c r="F72" s="135"/>
      <c r="G72" s="135"/>
      <c r="H72" s="135"/>
      <c r="I72" s="135"/>
      <c r="J72" s="136"/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E34F5-ED6D-44B5-8717-F8EE8DACF43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90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91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91</v>
      </c>
      <c r="AG3" t="s">
        <v>92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93</v>
      </c>
    </row>
    <row r="5" spans="1:60" x14ac:dyDescent="0.2">
      <c r="D5" s="10"/>
    </row>
    <row r="6" spans="1:60" ht="38.25" x14ac:dyDescent="0.2">
      <c r="A6" s="210" t="s">
        <v>94</v>
      </c>
      <c r="B6" s="212" t="s">
        <v>95</v>
      </c>
      <c r="C6" s="212" t="s">
        <v>96</v>
      </c>
      <c r="D6" s="211" t="s">
        <v>97</v>
      </c>
      <c r="E6" s="210" t="s">
        <v>98</v>
      </c>
      <c r="F6" s="209" t="s">
        <v>99</v>
      </c>
      <c r="G6" s="210" t="s">
        <v>31</v>
      </c>
      <c r="H6" s="213" t="s">
        <v>32</v>
      </c>
      <c r="I6" s="213" t="s">
        <v>100</v>
      </c>
      <c r="J6" s="213" t="s">
        <v>33</v>
      </c>
      <c r="K6" s="213" t="s">
        <v>101</v>
      </c>
      <c r="L6" s="213" t="s">
        <v>102</v>
      </c>
      <c r="M6" s="213" t="s">
        <v>103</v>
      </c>
      <c r="N6" s="213" t="s">
        <v>104</v>
      </c>
      <c r="O6" s="213" t="s">
        <v>105</v>
      </c>
      <c r="P6" s="213" t="s">
        <v>106</v>
      </c>
      <c r="Q6" s="213" t="s">
        <v>107</v>
      </c>
      <c r="R6" s="213" t="s">
        <v>108</v>
      </c>
      <c r="S6" s="213" t="s">
        <v>109</v>
      </c>
      <c r="T6" s="213" t="s">
        <v>110</v>
      </c>
      <c r="U6" s="213" t="s">
        <v>111</v>
      </c>
      <c r="V6" s="213" t="s">
        <v>112</v>
      </c>
      <c r="W6" s="213" t="s">
        <v>113</v>
      </c>
      <c r="X6" s="213" t="s">
        <v>114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115</v>
      </c>
      <c r="B8" s="246" t="s">
        <v>71</v>
      </c>
      <c r="C8" s="268" t="s">
        <v>72</v>
      </c>
      <c r="D8" s="247"/>
      <c r="E8" s="248"/>
      <c r="F8" s="249"/>
      <c r="G8" s="249">
        <f>SUMIF(AG9:AG17,"&lt;&gt;NOR",G9:G17)</f>
        <v>0</v>
      </c>
      <c r="H8" s="249"/>
      <c r="I8" s="249">
        <f>SUM(I9:I17)</f>
        <v>0</v>
      </c>
      <c r="J8" s="249"/>
      <c r="K8" s="249">
        <f>SUM(K9:K17)</f>
        <v>0</v>
      </c>
      <c r="L8" s="249"/>
      <c r="M8" s="249">
        <f>SUM(M9:M17)</f>
        <v>0</v>
      </c>
      <c r="N8" s="249"/>
      <c r="O8" s="249">
        <f>SUM(O9:O17)</f>
        <v>0</v>
      </c>
      <c r="P8" s="249"/>
      <c r="Q8" s="249">
        <f>SUM(Q9:Q17)</f>
        <v>0</v>
      </c>
      <c r="R8" s="249"/>
      <c r="S8" s="249"/>
      <c r="T8" s="250"/>
      <c r="U8" s="244"/>
      <c r="V8" s="244">
        <f>SUM(V9:V17)</f>
        <v>1.54</v>
      </c>
      <c r="W8" s="244"/>
      <c r="X8" s="244"/>
      <c r="AG8" t="s">
        <v>116</v>
      </c>
    </row>
    <row r="9" spans="1:60" outlineLevel="1" x14ac:dyDescent="0.2">
      <c r="A9" s="251">
        <v>1</v>
      </c>
      <c r="B9" s="252" t="s">
        <v>117</v>
      </c>
      <c r="C9" s="269" t="s">
        <v>118</v>
      </c>
      <c r="D9" s="253" t="s">
        <v>119</v>
      </c>
      <c r="E9" s="254">
        <v>0.33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120</v>
      </c>
      <c r="T9" s="257" t="s">
        <v>120</v>
      </c>
      <c r="U9" s="233">
        <v>4.6550000000000002</v>
      </c>
      <c r="V9" s="233">
        <f>ROUND(E9*U9,2)</f>
        <v>1.54</v>
      </c>
      <c r="W9" s="233"/>
      <c r="X9" s="233" t="s">
        <v>121</v>
      </c>
      <c r="Y9" s="214"/>
      <c r="Z9" s="214"/>
      <c r="AA9" s="214"/>
      <c r="AB9" s="214"/>
      <c r="AC9" s="214"/>
      <c r="AD9" s="214"/>
      <c r="AE9" s="214"/>
      <c r="AF9" s="214"/>
      <c r="AG9" s="214" t="s">
        <v>122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70" t="s">
        <v>123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124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70" t="s">
        <v>125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70" t="s">
        <v>126</v>
      </c>
      <c r="D12" s="234"/>
      <c r="E12" s="235">
        <v>0.21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124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70" t="s">
        <v>127</v>
      </c>
      <c r="D13" s="234"/>
      <c r="E13" s="235">
        <v>0.03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124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71" t="s">
        <v>128</v>
      </c>
      <c r="D14" s="236"/>
      <c r="E14" s="237">
        <v>0.24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124</v>
      </c>
      <c r="AH14" s="214">
        <v>1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70" t="s">
        <v>129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124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70" t="s">
        <v>130</v>
      </c>
      <c r="D16" s="234"/>
      <c r="E16" s="235">
        <v>0.09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124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71" t="s">
        <v>128</v>
      </c>
      <c r="D17" s="236"/>
      <c r="E17" s="237">
        <v>0.09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124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45" t="s">
        <v>115</v>
      </c>
      <c r="B18" s="246" t="s">
        <v>86</v>
      </c>
      <c r="C18" s="268" t="s">
        <v>87</v>
      </c>
      <c r="D18" s="247"/>
      <c r="E18" s="248"/>
      <c r="F18" s="249"/>
      <c r="G18" s="249">
        <f>SUMIF(AG19:AG26,"&lt;&gt;NOR",G19:G26)</f>
        <v>0</v>
      </c>
      <c r="H18" s="249"/>
      <c r="I18" s="249">
        <f>SUM(I19:I26)</f>
        <v>0</v>
      </c>
      <c r="J18" s="249"/>
      <c r="K18" s="249">
        <f>SUM(K19:K26)</f>
        <v>0</v>
      </c>
      <c r="L18" s="249"/>
      <c r="M18" s="249">
        <f>SUM(M19:M26)</f>
        <v>0</v>
      </c>
      <c r="N18" s="249"/>
      <c r="O18" s="249">
        <f>SUM(O19:O26)</f>
        <v>0</v>
      </c>
      <c r="P18" s="249"/>
      <c r="Q18" s="249">
        <f>SUM(Q19:Q26)</f>
        <v>0</v>
      </c>
      <c r="R18" s="249"/>
      <c r="S18" s="249"/>
      <c r="T18" s="250"/>
      <c r="U18" s="244"/>
      <c r="V18" s="244">
        <f>SUM(V19:V26)</f>
        <v>2.75</v>
      </c>
      <c r="W18" s="244"/>
      <c r="X18" s="244"/>
      <c r="AG18" t="s">
        <v>116</v>
      </c>
    </row>
    <row r="19" spans="1:60" outlineLevel="1" x14ac:dyDescent="0.2">
      <c r="A19" s="251">
        <v>2</v>
      </c>
      <c r="B19" s="252" t="s">
        <v>131</v>
      </c>
      <c r="C19" s="269" t="s">
        <v>132</v>
      </c>
      <c r="D19" s="253" t="s">
        <v>133</v>
      </c>
      <c r="E19" s="254">
        <v>0.58079999999999998</v>
      </c>
      <c r="F19" s="255"/>
      <c r="G19" s="256">
        <f>ROUND(E19*F19,2)</f>
        <v>0</v>
      </c>
      <c r="H19" s="255"/>
      <c r="I19" s="256">
        <f>ROUND(E19*H19,2)</f>
        <v>0</v>
      </c>
      <c r="J19" s="255"/>
      <c r="K19" s="256">
        <f>ROUND(E19*J19,2)</f>
        <v>0</v>
      </c>
      <c r="L19" s="256">
        <v>21</v>
      </c>
      <c r="M19" s="256">
        <f>G19*(1+L19/100)</f>
        <v>0</v>
      </c>
      <c r="N19" s="256">
        <v>0</v>
      </c>
      <c r="O19" s="256">
        <f>ROUND(E19*N19,2)</f>
        <v>0</v>
      </c>
      <c r="P19" s="256">
        <v>0</v>
      </c>
      <c r="Q19" s="256">
        <f>ROUND(E19*P19,2)</f>
        <v>0</v>
      </c>
      <c r="R19" s="256"/>
      <c r="S19" s="256" t="s">
        <v>120</v>
      </c>
      <c r="T19" s="257" t="s">
        <v>120</v>
      </c>
      <c r="U19" s="233">
        <v>0.752</v>
      </c>
      <c r="V19" s="233">
        <f>ROUND(E19*U19,2)</f>
        <v>0.44</v>
      </c>
      <c r="W19" s="233"/>
      <c r="X19" s="233" t="s">
        <v>134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135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31"/>
      <c r="B20" s="232"/>
      <c r="C20" s="272" t="s">
        <v>136</v>
      </c>
      <c r="D20" s="259"/>
      <c r="E20" s="259"/>
      <c r="F20" s="259"/>
      <c r="G20" s="259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137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58" t="str">
        <f>C20</f>
        <v>S naložením suti nebo vybouraných hmot do dopravního prostředku a na jejich vyložením, popřípadě přeložením na normální dopravní prostředek.</v>
      </c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60">
        <v>3</v>
      </c>
      <c r="B21" s="261" t="s">
        <v>138</v>
      </c>
      <c r="C21" s="273" t="s">
        <v>139</v>
      </c>
      <c r="D21" s="262" t="s">
        <v>133</v>
      </c>
      <c r="E21" s="263">
        <v>5.2271999999999998</v>
      </c>
      <c r="F21" s="264"/>
      <c r="G21" s="265">
        <f>ROUND(E21*F21,2)</f>
        <v>0</v>
      </c>
      <c r="H21" s="264"/>
      <c r="I21" s="265">
        <f>ROUND(E21*H21,2)</f>
        <v>0</v>
      </c>
      <c r="J21" s="264"/>
      <c r="K21" s="265">
        <f>ROUND(E21*J21,2)</f>
        <v>0</v>
      </c>
      <c r="L21" s="265">
        <v>21</v>
      </c>
      <c r="M21" s="265">
        <f>G21*(1+L21/100)</f>
        <v>0</v>
      </c>
      <c r="N21" s="265">
        <v>0</v>
      </c>
      <c r="O21" s="265">
        <f>ROUND(E21*N21,2)</f>
        <v>0</v>
      </c>
      <c r="P21" s="265">
        <v>0</v>
      </c>
      <c r="Q21" s="265">
        <f>ROUND(E21*P21,2)</f>
        <v>0</v>
      </c>
      <c r="R21" s="265"/>
      <c r="S21" s="265" t="s">
        <v>120</v>
      </c>
      <c r="T21" s="266" t="s">
        <v>120</v>
      </c>
      <c r="U21" s="233">
        <v>0.36</v>
      </c>
      <c r="V21" s="233">
        <f>ROUND(E21*U21,2)</f>
        <v>1.88</v>
      </c>
      <c r="W21" s="233"/>
      <c r="X21" s="233" t="s">
        <v>134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135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60">
        <v>4</v>
      </c>
      <c r="B22" s="261" t="s">
        <v>140</v>
      </c>
      <c r="C22" s="273" t="s">
        <v>141</v>
      </c>
      <c r="D22" s="262" t="s">
        <v>133</v>
      </c>
      <c r="E22" s="263">
        <v>0.58079999999999998</v>
      </c>
      <c r="F22" s="264"/>
      <c r="G22" s="265">
        <f>ROUND(E22*F22,2)</f>
        <v>0</v>
      </c>
      <c r="H22" s="264"/>
      <c r="I22" s="265">
        <f>ROUND(E22*H22,2)</f>
        <v>0</v>
      </c>
      <c r="J22" s="264"/>
      <c r="K22" s="265">
        <f>ROUND(E22*J22,2)</f>
        <v>0</v>
      </c>
      <c r="L22" s="265">
        <v>21</v>
      </c>
      <c r="M22" s="265">
        <f>G22*(1+L22/100)</f>
        <v>0</v>
      </c>
      <c r="N22" s="265">
        <v>0</v>
      </c>
      <c r="O22" s="265">
        <f>ROUND(E22*N22,2)</f>
        <v>0</v>
      </c>
      <c r="P22" s="265">
        <v>0</v>
      </c>
      <c r="Q22" s="265">
        <f>ROUND(E22*P22,2)</f>
        <v>0</v>
      </c>
      <c r="R22" s="265"/>
      <c r="S22" s="265" t="s">
        <v>120</v>
      </c>
      <c r="T22" s="266" t="s">
        <v>120</v>
      </c>
      <c r="U22" s="233">
        <v>0.26500000000000001</v>
      </c>
      <c r="V22" s="233">
        <f>ROUND(E22*U22,2)</f>
        <v>0.15</v>
      </c>
      <c r="W22" s="233"/>
      <c r="X22" s="233" t="s">
        <v>134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51">
        <v>5</v>
      </c>
      <c r="B23" s="252" t="s">
        <v>142</v>
      </c>
      <c r="C23" s="269" t="s">
        <v>143</v>
      </c>
      <c r="D23" s="253" t="s">
        <v>133</v>
      </c>
      <c r="E23" s="254">
        <v>0.58079999999999998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21</v>
      </c>
      <c r="M23" s="256">
        <f>G23*(1+L23/100)</f>
        <v>0</v>
      </c>
      <c r="N23" s="256">
        <v>0</v>
      </c>
      <c r="O23" s="256">
        <f>ROUND(E23*N23,2)</f>
        <v>0</v>
      </c>
      <c r="P23" s="256">
        <v>0</v>
      </c>
      <c r="Q23" s="256">
        <f>ROUND(E23*P23,2)</f>
        <v>0</v>
      </c>
      <c r="R23" s="256"/>
      <c r="S23" s="256" t="s">
        <v>120</v>
      </c>
      <c r="T23" s="257" t="s">
        <v>120</v>
      </c>
      <c r="U23" s="233">
        <v>0.49</v>
      </c>
      <c r="V23" s="233">
        <f>ROUND(E23*U23,2)</f>
        <v>0.28000000000000003</v>
      </c>
      <c r="W23" s="233"/>
      <c r="X23" s="233" t="s">
        <v>134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72" t="s">
        <v>144</v>
      </c>
      <c r="D24" s="259"/>
      <c r="E24" s="259"/>
      <c r="F24" s="259"/>
      <c r="G24" s="259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137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60">
        <v>6</v>
      </c>
      <c r="B25" s="261" t="s">
        <v>145</v>
      </c>
      <c r="C25" s="273" t="s">
        <v>146</v>
      </c>
      <c r="D25" s="262" t="s">
        <v>133</v>
      </c>
      <c r="E25" s="263">
        <v>11.0352</v>
      </c>
      <c r="F25" s="264"/>
      <c r="G25" s="265">
        <f>ROUND(E25*F25,2)</f>
        <v>0</v>
      </c>
      <c r="H25" s="264"/>
      <c r="I25" s="265">
        <f>ROUND(E25*H25,2)</f>
        <v>0</v>
      </c>
      <c r="J25" s="264"/>
      <c r="K25" s="265">
        <f>ROUND(E25*J25,2)</f>
        <v>0</v>
      </c>
      <c r="L25" s="265">
        <v>21</v>
      </c>
      <c r="M25" s="265">
        <f>G25*(1+L25/100)</f>
        <v>0</v>
      </c>
      <c r="N25" s="265">
        <v>0</v>
      </c>
      <c r="O25" s="265">
        <f>ROUND(E25*N25,2)</f>
        <v>0</v>
      </c>
      <c r="P25" s="265">
        <v>0</v>
      </c>
      <c r="Q25" s="265">
        <f>ROUND(E25*P25,2)</f>
        <v>0</v>
      </c>
      <c r="R25" s="265"/>
      <c r="S25" s="265" t="s">
        <v>120</v>
      </c>
      <c r="T25" s="266" t="s">
        <v>120</v>
      </c>
      <c r="U25" s="233">
        <v>0</v>
      </c>
      <c r="V25" s="233">
        <f>ROUND(E25*U25,2)</f>
        <v>0</v>
      </c>
      <c r="W25" s="233"/>
      <c r="X25" s="233" t="s">
        <v>134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135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60">
        <v>7</v>
      </c>
      <c r="B26" s="261" t="s">
        <v>147</v>
      </c>
      <c r="C26" s="273" t="s">
        <v>148</v>
      </c>
      <c r="D26" s="262" t="s">
        <v>133</v>
      </c>
      <c r="E26" s="263">
        <v>0.58079999999999998</v>
      </c>
      <c r="F26" s="264"/>
      <c r="G26" s="265">
        <f>ROUND(E26*F26,2)</f>
        <v>0</v>
      </c>
      <c r="H26" s="264"/>
      <c r="I26" s="265">
        <f>ROUND(E26*H26,2)</f>
        <v>0</v>
      </c>
      <c r="J26" s="264"/>
      <c r="K26" s="265">
        <f>ROUND(E26*J26,2)</f>
        <v>0</v>
      </c>
      <c r="L26" s="265">
        <v>21</v>
      </c>
      <c r="M26" s="265">
        <f>G26*(1+L26/100)</f>
        <v>0</v>
      </c>
      <c r="N26" s="265">
        <v>0</v>
      </c>
      <c r="O26" s="265">
        <f>ROUND(E26*N26,2)</f>
        <v>0</v>
      </c>
      <c r="P26" s="265">
        <v>0</v>
      </c>
      <c r="Q26" s="265">
        <f>ROUND(E26*P26,2)</f>
        <v>0</v>
      </c>
      <c r="R26" s="265"/>
      <c r="S26" s="265" t="s">
        <v>120</v>
      </c>
      <c r="T26" s="266" t="s">
        <v>120</v>
      </c>
      <c r="U26" s="233">
        <v>0</v>
      </c>
      <c r="V26" s="233">
        <f>ROUND(E26*U26,2)</f>
        <v>0</v>
      </c>
      <c r="W26" s="233"/>
      <c r="X26" s="233" t="s">
        <v>134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">
      <c r="A27" s="245" t="s">
        <v>115</v>
      </c>
      <c r="B27" s="246" t="s">
        <v>71</v>
      </c>
      <c r="C27" s="268" t="s">
        <v>72</v>
      </c>
      <c r="D27" s="247"/>
      <c r="E27" s="248"/>
      <c r="F27" s="249"/>
      <c r="G27" s="249">
        <f>SUMIF(AG28:AG95,"&lt;&gt;NOR",G28:G95)</f>
        <v>0</v>
      </c>
      <c r="H27" s="249"/>
      <c r="I27" s="249">
        <f>SUM(I28:I95)</f>
        <v>0</v>
      </c>
      <c r="J27" s="249"/>
      <c r="K27" s="249">
        <f>SUM(K28:K95)</f>
        <v>0</v>
      </c>
      <c r="L27" s="249"/>
      <c r="M27" s="249">
        <f>SUM(M28:M95)</f>
        <v>0</v>
      </c>
      <c r="N27" s="249"/>
      <c r="O27" s="249">
        <f>SUM(O28:O95)</f>
        <v>0.06</v>
      </c>
      <c r="P27" s="249"/>
      <c r="Q27" s="249">
        <f>SUM(Q28:Q95)</f>
        <v>0.57000000000000006</v>
      </c>
      <c r="R27" s="249"/>
      <c r="S27" s="249"/>
      <c r="T27" s="250"/>
      <c r="U27" s="244"/>
      <c r="V27" s="244">
        <f>SUM(V28:V95)</f>
        <v>1.6600000000000001</v>
      </c>
      <c r="W27" s="244"/>
      <c r="X27" s="244"/>
      <c r="AG27" t="s">
        <v>116</v>
      </c>
    </row>
    <row r="28" spans="1:60" ht="22.5" outlineLevel="1" x14ac:dyDescent="0.2">
      <c r="A28" s="251">
        <v>8</v>
      </c>
      <c r="B28" s="252" t="s">
        <v>149</v>
      </c>
      <c r="C28" s="269" t="s">
        <v>150</v>
      </c>
      <c r="D28" s="253" t="s">
        <v>119</v>
      </c>
      <c r="E28" s="254">
        <v>0.33</v>
      </c>
      <c r="F28" s="255"/>
      <c r="G28" s="256">
        <f>ROUND(E28*F28,2)</f>
        <v>0</v>
      </c>
      <c r="H28" s="255"/>
      <c r="I28" s="256">
        <f>ROUND(E28*H28,2)</f>
        <v>0</v>
      </c>
      <c r="J28" s="255"/>
      <c r="K28" s="256">
        <f>ROUND(E28*J28,2)</f>
        <v>0</v>
      </c>
      <c r="L28" s="256">
        <v>21</v>
      </c>
      <c r="M28" s="256">
        <f>G28*(1+L28/100)</f>
        <v>0</v>
      </c>
      <c r="N28" s="256">
        <v>0</v>
      </c>
      <c r="O28" s="256">
        <f>ROUND(E28*N28,2)</f>
        <v>0</v>
      </c>
      <c r="P28" s="256">
        <v>0</v>
      </c>
      <c r="Q28" s="256">
        <f>ROUND(E28*P28,2)</f>
        <v>0</v>
      </c>
      <c r="R28" s="256"/>
      <c r="S28" s="256" t="s">
        <v>120</v>
      </c>
      <c r="T28" s="257" t="s">
        <v>120</v>
      </c>
      <c r="U28" s="233">
        <v>0.66800000000000004</v>
      </c>
      <c r="V28" s="233">
        <f>ROUND(E28*U28,2)</f>
        <v>0.22</v>
      </c>
      <c r="W28" s="233"/>
      <c r="X28" s="233" t="s">
        <v>121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151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70" t="s">
        <v>152</v>
      </c>
      <c r="D29" s="234"/>
      <c r="E29" s="235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124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70" t="s">
        <v>153</v>
      </c>
      <c r="D30" s="234"/>
      <c r="E30" s="235">
        <v>0.33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124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71" t="s">
        <v>128</v>
      </c>
      <c r="D31" s="236"/>
      <c r="E31" s="237">
        <v>0.33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124</v>
      </c>
      <c r="AH31" s="214">
        <v>1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51">
        <v>9</v>
      </c>
      <c r="B32" s="252" t="s">
        <v>154</v>
      </c>
      <c r="C32" s="269" t="s">
        <v>155</v>
      </c>
      <c r="D32" s="253" t="s">
        <v>119</v>
      </c>
      <c r="E32" s="254">
        <v>0.33</v>
      </c>
      <c r="F32" s="255"/>
      <c r="G32" s="256">
        <f>ROUND(E32*F32,2)</f>
        <v>0</v>
      </c>
      <c r="H32" s="255"/>
      <c r="I32" s="256">
        <f>ROUND(E32*H32,2)</f>
        <v>0</v>
      </c>
      <c r="J32" s="255"/>
      <c r="K32" s="256">
        <f>ROUND(E32*J32,2)</f>
        <v>0</v>
      </c>
      <c r="L32" s="256">
        <v>21</v>
      </c>
      <c r="M32" s="256">
        <f>G32*(1+L32/100)</f>
        <v>0</v>
      </c>
      <c r="N32" s="256">
        <v>0</v>
      </c>
      <c r="O32" s="256">
        <f>ROUND(E32*N32,2)</f>
        <v>0</v>
      </c>
      <c r="P32" s="256">
        <v>0</v>
      </c>
      <c r="Q32" s="256">
        <f>ROUND(E32*P32,2)</f>
        <v>0</v>
      </c>
      <c r="R32" s="256"/>
      <c r="S32" s="256" t="s">
        <v>120</v>
      </c>
      <c r="T32" s="257" t="s">
        <v>120</v>
      </c>
      <c r="U32" s="233">
        <v>0.59099999999999997</v>
      </c>
      <c r="V32" s="233">
        <f>ROUND(E32*U32,2)</f>
        <v>0.2</v>
      </c>
      <c r="W32" s="233"/>
      <c r="X32" s="233" t="s">
        <v>121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151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70" t="s">
        <v>152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124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70" t="s">
        <v>153</v>
      </c>
      <c r="D34" s="234"/>
      <c r="E34" s="235">
        <v>0.33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124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71" t="s">
        <v>128</v>
      </c>
      <c r="D35" s="236"/>
      <c r="E35" s="237">
        <v>0.33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124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51">
        <v>10</v>
      </c>
      <c r="B36" s="252" t="s">
        <v>156</v>
      </c>
      <c r="C36" s="269" t="s">
        <v>157</v>
      </c>
      <c r="D36" s="253" t="s">
        <v>119</v>
      </c>
      <c r="E36" s="254">
        <v>0.33</v>
      </c>
      <c r="F36" s="255"/>
      <c r="G36" s="256">
        <f>ROUND(E36*F36,2)</f>
        <v>0</v>
      </c>
      <c r="H36" s="255"/>
      <c r="I36" s="256">
        <f>ROUND(E36*H36,2)</f>
        <v>0</v>
      </c>
      <c r="J36" s="255"/>
      <c r="K36" s="256">
        <f>ROUND(E36*J36,2)</f>
        <v>0</v>
      </c>
      <c r="L36" s="256">
        <v>21</v>
      </c>
      <c r="M36" s="256">
        <f>G36*(1+L36/100)</f>
        <v>0</v>
      </c>
      <c r="N36" s="256">
        <v>0</v>
      </c>
      <c r="O36" s="256">
        <f>ROUND(E36*N36,2)</f>
        <v>0</v>
      </c>
      <c r="P36" s="256">
        <v>0</v>
      </c>
      <c r="Q36" s="256">
        <f>ROUND(E36*P36,2)</f>
        <v>0</v>
      </c>
      <c r="R36" s="256"/>
      <c r="S36" s="256" t="s">
        <v>120</v>
      </c>
      <c r="T36" s="257" t="s">
        <v>120</v>
      </c>
      <c r="U36" s="233">
        <v>0.65200000000000002</v>
      </c>
      <c r="V36" s="233">
        <f>ROUND(E36*U36,2)</f>
        <v>0.22</v>
      </c>
      <c r="W36" s="233"/>
      <c r="X36" s="233" t="s">
        <v>121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151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70" t="s">
        <v>152</v>
      </c>
      <c r="D37" s="234"/>
      <c r="E37" s="235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124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70" t="s">
        <v>153</v>
      </c>
      <c r="D38" s="234"/>
      <c r="E38" s="235">
        <v>0.33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124</v>
      </c>
      <c r="AH38" s="214">
        <v>5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71" t="s">
        <v>128</v>
      </c>
      <c r="D39" s="236"/>
      <c r="E39" s="237">
        <v>0.33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124</v>
      </c>
      <c r="AH39" s="214">
        <v>1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51">
        <v>11</v>
      </c>
      <c r="B40" s="252" t="s">
        <v>158</v>
      </c>
      <c r="C40" s="269" t="s">
        <v>159</v>
      </c>
      <c r="D40" s="253" t="s">
        <v>119</v>
      </c>
      <c r="E40" s="254">
        <v>0.33</v>
      </c>
      <c r="F40" s="255"/>
      <c r="G40" s="256">
        <f>ROUND(E40*F40,2)</f>
        <v>0</v>
      </c>
      <c r="H40" s="255"/>
      <c r="I40" s="256">
        <f>ROUND(E40*H40,2)</f>
        <v>0</v>
      </c>
      <c r="J40" s="255"/>
      <c r="K40" s="256">
        <f>ROUND(E40*J40,2)</f>
        <v>0</v>
      </c>
      <c r="L40" s="256">
        <v>21</v>
      </c>
      <c r="M40" s="256">
        <f>G40*(1+L40/100)</f>
        <v>0</v>
      </c>
      <c r="N40" s="256">
        <v>0</v>
      </c>
      <c r="O40" s="256">
        <f>ROUND(E40*N40,2)</f>
        <v>0</v>
      </c>
      <c r="P40" s="256">
        <v>0</v>
      </c>
      <c r="Q40" s="256">
        <f>ROUND(E40*P40,2)</f>
        <v>0</v>
      </c>
      <c r="R40" s="256"/>
      <c r="S40" s="256" t="s">
        <v>120</v>
      </c>
      <c r="T40" s="257" t="s">
        <v>120</v>
      </c>
      <c r="U40" s="233">
        <v>3.1E-2</v>
      </c>
      <c r="V40" s="233">
        <f>ROUND(E40*U40,2)</f>
        <v>0.01</v>
      </c>
      <c r="W40" s="233"/>
      <c r="X40" s="233" t="s">
        <v>121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151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1"/>
      <c r="B41" s="232"/>
      <c r="C41" s="272" t="s">
        <v>160</v>
      </c>
      <c r="D41" s="259"/>
      <c r="E41" s="259"/>
      <c r="F41" s="259"/>
      <c r="G41" s="259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137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58" t="str">
        <f>C41</f>
        <v>Uložení sypaniny do násypů nebo na skládku s rozprostřením sypaniny ve vrstvách a s hrubým urovnáním.</v>
      </c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70" t="s">
        <v>152</v>
      </c>
      <c r="D42" s="234"/>
      <c r="E42" s="235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124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70" t="s">
        <v>153</v>
      </c>
      <c r="D43" s="234"/>
      <c r="E43" s="235">
        <v>0.33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124</v>
      </c>
      <c r="AH43" s="214">
        <v>5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71" t="s">
        <v>128</v>
      </c>
      <c r="D44" s="236"/>
      <c r="E44" s="237">
        <v>0.33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124</v>
      </c>
      <c r="AH44" s="214">
        <v>1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51">
        <v>12</v>
      </c>
      <c r="B45" s="252" t="s">
        <v>161</v>
      </c>
      <c r="C45" s="269" t="s">
        <v>162</v>
      </c>
      <c r="D45" s="253" t="s">
        <v>119</v>
      </c>
      <c r="E45" s="254">
        <v>0.33</v>
      </c>
      <c r="F45" s="255"/>
      <c r="G45" s="256">
        <f>ROUND(E45*F45,2)</f>
        <v>0</v>
      </c>
      <c r="H45" s="255"/>
      <c r="I45" s="256">
        <f>ROUND(E45*H45,2)</f>
        <v>0</v>
      </c>
      <c r="J45" s="255"/>
      <c r="K45" s="256">
        <f>ROUND(E45*J45,2)</f>
        <v>0</v>
      </c>
      <c r="L45" s="256">
        <v>21</v>
      </c>
      <c r="M45" s="256">
        <f>G45*(1+L45/100)</f>
        <v>0</v>
      </c>
      <c r="N45" s="256">
        <v>0</v>
      </c>
      <c r="O45" s="256">
        <f>ROUND(E45*N45,2)</f>
        <v>0</v>
      </c>
      <c r="P45" s="256">
        <v>0</v>
      </c>
      <c r="Q45" s="256">
        <f>ROUND(E45*P45,2)</f>
        <v>0</v>
      </c>
      <c r="R45" s="256"/>
      <c r="S45" s="256" t="s">
        <v>120</v>
      </c>
      <c r="T45" s="257" t="s">
        <v>120</v>
      </c>
      <c r="U45" s="233">
        <v>1.0999999999999999E-2</v>
      </c>
      <c r="V45" s="233">
        <f>ROUND(E45*U45,2)</f>
        <v>0</v>
      </c>
      <c r="W45" s="233"/>
      <c r="X45" s="233" t="s">
        <v>121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151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70" t="s">
        <v>152</v>
      </c>
      <c r="D46" s="234"/>
      <c r="E46" s="235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124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70" t="s">
        <v>153</v>
      </c>
      <c r="D47" s="234"/>
      <c r="E47" s="235">
        <v>0.33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124</v>
      </c>
      <c r="AH47" s="214">
        <v>5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71" t="s">
        <v>128</v>
      </c>
      <c r="D48" s="236"/>
      <c r="E48" s="237">
        <v>0.33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124</v>
      </c>
      <c r="AH48" s="214">
        <v>1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51">
        <v>13</v>
      </c>
      <c r="B49" s="252" t="s">
        <v>163</v>
      </c>
      <c r="C49" s="269" t="s">
        <v>164</v>
      </c>
      <c r="D49" s="253" t="s">
        <v>119</v>
      </c>
      <c r="E49" s="254">
        <v>3.3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21</v>
      </c>
      <c r="M49" s="256">
        <f>G49*(1+L49/100)</f>
        <v>0</v>
      </c>
      <c r="N49" s="256">
        <v>0</v>
      </c>
      <c r="O49" s="256">
        <f>ROUND(E49*N49,2)</f>
        <v>0</v>
      </c>
      <c r="P49" s="256">
        <v>0</v>
      </c>
      <c r="Q49" s="256">
        <f>ROUND(E49*P49,2)</f>
        <v>0</v>
      </c>
      <c r="R49" s="256"/>
      <c r="S49" s="256" t="s">
        <v>120</v>
      </c>
      <c r="T49" s="257" t="s">
        <v>120</v>
      </c>
      <c r="U49" s="233">
        <v>0</v>
      </c>
      <c r="V49" s="233">
        <f>ROUND(E49*U49,2)</f>
        <v>0</v>
      </c>
      <c r="W49" s="233"/>
      <c r="X49" s="233" t="s">
        <v>121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151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70" t="s">
        <v>165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124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70" t="s">
        <v>166</v>
      </c>
      <c r="D51" s="234"/>
      <c r="E51" s="235">
        <v>0.33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124</v>
      </c>
      <c r="AH51" s="214">
        <v>5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71" t="s">
        <v>128</v>
      </c>
      <c r="D52" s="236"/>
      <c r="E52" s="237">
        <v>0.33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124</v>
      </c>
      <c r="AH52" s="214">
        <v>1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74" t="s">
        <v>167</v>
      </c>
      <c r="D53" s="238"/>
      <c r="E53" s="239">
        <v>2.97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124</v>
      </c>
      <c r="AH53" s="214">
        <v>4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51">
        <v>14</v>
      </c>
      <c r="B54" s="252" t="s">
        <v>168</v>
      </c>
      <c r="C54" s="269" t="s">
        <v>169</v>
      </c>
      <c r="D54" s="253" t="s">
        <v>119</v>
      </c>
      <c r="E54" s="254">
        <v>0.33</v>
      </c>
      <c r="F54" s="255"/>
      <c r="G54" s="256">
        <f>ROUND(E54*F54,2)</f>
        <v>0</v>
      </c>
      <c r="H54" s="255"/>
      <c r="I54" s="256">
        <f>ROUND(E54*H54,2)</f>
        <v>0</v>
      </c>
      <c r="J54" s="255"/>
      <c r="K54" s="256">
        <f>ROUND(E54*J54,2)</f>
        <v>0</v>
      </c>
      <c r="L54" s="256">
        <v>21</v>
      </c>
      <c r="M54" s="256">
        <f>G54*(1+L54/100)</f>
        <v>0</v>
      </c>
      <c r="N54" s="256">
        <v>0</v>
      </c>
      <c r="O54" s="256">
        <f>ROUND(E54*N54,2)</f>
        <v>0</v>
      </c>
      <c r="P54" s="256">
        <v>0</v>
      </c>
      <c r="Q54" s="256">
        <f>ROUND(E54*P54,2)</f>
        <v>0</v>
      </c>
      <c r="R54" s="256"/>
      <c r="S54" s="256" t="s">
        <v>120</v>
      </c>
      <c r="T54" s="257" t="s">
        <v>120</v>
      </c>
      <c r="U54" s="233">
        <v>0</v>
      </c>
      <c r="V54" s="233">
        <f>ROUND(E54*U54,2)</f>
        <v>0</v>
      </c>
      <c r="W54" s="233"/>
      <c r="X54" s="233" t="s">
        <v>121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151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70" t="s">
        <v>165</v>
      </c>
      <c r="D55" s="234"/>
      <c r="E55" s="235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124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70" t="s">
        <v>166</v>
      </c>
      <c r="D56" s="234"/>
      <c r="E56" s="235">
        <v>0.33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124</v>
      </c>
      <c r="AH56" s="214">
        <v>5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71" t="s">
        <v>128</v>
      </c>
      <c r="D57" s="236"/>
      <c r="E57" s="237">
        <v>0.33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124</v>
      </c>
      <c r="AH57" s="214">
        <v>1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51">
        <v>15</v>
      </c>
      <c r="B58" s="252" t="s">
        <v>170</v>
      </c>
      <c r="C58" s="269" t="s">
        <v>171</v>
      </c>
      <c r="D58" s="253" t="s">
        <v>119</v>
      </c>
      <c r="E58" s="254">
        <v>0.03</v>
      </c>
      <c r="F58" s="255"/>
      <c r="G58" s="256">
        <f>ROUND(E58*F58,2)</f>
        <v>0</v>
      </c>
      <c r="H58" s="255"/>
      <c r="I58" s="256">
        <f>ROUND(E58*H58,2)</f>
        <v>0</v>
      </c>
      <c r="J58" s="255"/>
      <c r="K58" s="256">
        <f>ROUND(E58*J58,2)</f>
        <v>0</v>
      </c>
      <c r="L58" s="256">
        <v>21</v>
      </c>
      <c r="M58" s="256">
        <f>G58*(1+L58/100)</f>
        <v>0</v>
      </c>
      <c r="N58" s="256">
        <v>0</v>
      </c>
      <c r="O58" s="256">
        <f>ROUND(E58*N58,2)</f>
        <v>0</v>
      </c>
      <c r="P58" s="256">
        <v>0</v>
      </c>
      <c r="Q58" s="256">
        <f>ROUND(E58*P58,2)</f>
        <v>0</v>
      </c>
      <c r="R58" s="256"/>
      <c r="S58" s="256" t="s">
        <v>120</v>
      </c>
      <c r="T58" s="257" t="s">
        <v>120</v>
      </c>
      <c r="U58" s="233">
        <v>0.20200000000000001</v>
      </c>
      <c r="V58" s="233">
        <f>ROUND(E58*U58,2)</f>
        <v>0.01</v>
      </c>
      <c r="W58" s="233"/>
      <c r="X58" s="233" t="s">
        <v>121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151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72" t="s">
        <v>172</v>
      </c>
      <c r="D59" s="259"/>
      <c r="E59" s="259"/>
      <c r="F59" s="259"/>
      <c r="G59" s="259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137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70" t="s">
        <v>173</v>
      </c>
      <c r="D60" s="234"/>
      <c r="E60" s="235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124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70" t="s">
        <v>174</v>
      </c>
      <c r="D61" s="234"/>
      <c r="E61" s="235">
        <v>0.03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71" t="s">
        <v>128</v>
      </c>
      <c r="D62" s="236"/>
      <c r="E62" s="237">
        <v>0.03</v>
      </c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124</v>
      </c>
      <c r="AH62" s="214">
        <v>1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51">
        <v>16</v>
      </c>
      <c r="B63" s="252" t="s">
        <v>175</v>
      </c>
      <c r="C63" s="269" t="s">
        <v>176</v>
      </c>
      <c r="D63" s="253" t="s">
        <v>133</v>
      </c>
      <c r="E63" s="254">
        <v>5.9400000000000001E-2</v>
      </c>
      <c r="F63" s="255"/>
      <c r="G63" s="256">
        <f>ROUND(E63*F63,2)</f>
        <v>0</v>
      </c>
      <c r="H63" s="255"/>
      <c r="I63" s="256">
        <f>ROUND(E63*H63,2)</f>
        <v>0</v>
      </c>
      <c r="J63" s="255"/>
      <c r="K63" s="256">
        <f>ROUND(E63*J63,2)</f>
        <v>0</v>
      </c>
      <c r="L63" s="256">
        <v>21</v>
      </c>
      <c r="M63" s="256">
        <f>G63*(1+L63/100)</f>
        <v>0</v>
      </c>
      <c r="N63" s="256">
        <v>1</v>
      </c>
      <c r="O63" s="256">
        <f>ROUND(E63*N63,2)</f>
        <v>0.06</v>
      </c>
      <c r="P63" s="256">
        <v>0</v>
      </c>
      <c r="Q63" s="256">
        <f>ROUND(E63*P63,2)</f>
        <v>0</v>
      </c>
      <c r="R63" s="256" t="s">
        <v>177</v>
      </c>
      <c r="S63" s="256" t="s">
        <v>120</v>
      </c>
      <c r="T63" s="257" t="s">
        <v>120</v>
      </c>
      <c r="U63" s="233">
        <v>0</v>
      </c>
      <c r="V63" s="233">
        <f>ROUND(E63*U63,2)</f>
        <v>0</v>
      </c>
      <c r="W63" s="233"/>
      <c r="X63" s="233" t="s">
        <v>178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179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75" t="s">
        <v>180</v>
      </c>
      <c r="D64" s="240"/>
      <c r="E64" s="241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124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76" t="s">
        <v>181</v>
      </c>
      <c r="D65" s="240"/>
      <c r="E65" s="241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124</v>
      </c>
      <c r="AH65" s="214">
        <v>2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76" t="s">
        <v>182</v>
      </c>
      <c r="D66" s="240"/>
      <c r="E66" s="241">
        <v>0.03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124</v>
      </c>
      <c r="AH66" s="214">
        <v>2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77" t="s">
        <v>183</v>
      </c>
      <c r="D67" s="242"/>
      <c r="E67" s="243">
        <v>0.03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124</v>
      </c>
      <c r="AH67" s="214">
        <v>3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75" t="s">
        <v>184</v>
      </c>
      <c r="D68" s="240"/>
      <c r="E68" s="241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124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70" t="s">
        <v>185</v>
      </c>
      <c r="D69" s="234"/>
      <c r="E69" s="235">
        <v>5.3999999999999999E-2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124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71" t="s">
        <v>128</v>
      </c>
      <c r="D70" s="236"/>
      <c r="E70" s="237">
        <v>5.3999999999999999E-2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124</v>
      </c>
      <c r="AH70" s="214">
        <v>1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74" t="s">
        <v>186</v>
      </c>
      <c r="D71" s="238"/>
      <c r="E71" s="239">
        <v>5.4000000000000003E-3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124</v>
      </c>
      <c r="AH71" s="214">
        <v>4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51">
        <v>17</v>
      </c>
      <c r="B72" s="252" t="s">
        <v>187</v>
      </c>
      <c r="C72" s="269" t="s">
        <v>188</v>
      </c>
      <c r="D72" s="253" t="s">
        <v>189</v>
      </c>
      <c r="E72" s="254">
        <v>0.36</v>
      </c>
      <c r="F72" s="255"/>
      <c r="G72" s="256">
        <f>ROUND(E72*F72,2)</f>
        <v>0</v>
      </c>
      <c r="H72" s="255"/>
      <c r="I72" s="256">
        <f>ROUND(E72*H72,2)</f>
        <v>0</v>
      </c>
      <c r="J72" s="255"/>
      <c r="K72" s="256">
        <f>ROUND(E72*J72,2)</f>
        <v>0</v>
      </c>
      <c r="L72" s="256">
        <v>21</v>
      </c>
      <c r="M72" s="256">
        <f>G72*(1+L72/100)</f>
        <v>0</v>
      </c>
      <c r="N72" s="256">
        <v>0</v>
      </c>
      <c r="O72" s="256">
        <f>ROUND(E72*N72,2)</f>
        <v>0</v>
      </c>
      <c r="P72" s="256">
        <v>0</v>
      </c>
      <c r="Q72" s="256">
        <f>ROUND(E72*P72,2)</f>
        <v>0</v>
      </c>
      <c r="R72" s="256"/>
      <c r="S72" s="256" t="s">
        <v>120</v>
      </c>
      <c r="T72" s="257" t="s">
        <v>120</v>
      </c>
      <c r="U72" s="233">
        <v>1.7999999999999999E-2</v>
      </c>
      <c r="V72" s="233">
        <f>ROUND(E72*U72,2)</f>
        <v>0.01</v>
      </c>
      <c r="W72" s="233"/>
      <c r="X72" s="233" t="s">
        <v>121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122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70" t="s">
        <v>123</v>
      </c>
      <c r="D73" s="234"/>
      <c r="E73" s="235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124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70" t="s">
        <v>190</v>
      </c>
      <c r="D74" s="234"/>
      <c r="E74" s="235">
        <v>0.3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124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71" t="s">
        <v>128</v>
      </c>
      <c r="D75" s="236"/>
      <c r="E75" s="237">
        <v>0.3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124</v>
      </c>
      <c r="AH75" s="214">
        <v>1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74" t="s">
        <v>191</v>
      </c>
      <c r="D76" s="238"/>
      <c r="E76" s="239">
        <v>0.06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124</v>
      </c>
      <c r="AH76" s="214">
        <v>4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51">
        <v>18</v>
      </c>
      <c r="B77" s="252" t="s">
        <v>192</v>
      </c>
      <c r="C77" s="269" t="s">
        <v>193</v>
      </c>
      <c r="D77" s="253" t="s">
        <v>194</v>
      </c>
      <c r="E77" s="254">
        <v>3.2</v>
      </c>
      <c r="F77" s="255"/>
      <c r="G77" s="256">
        <f>ROUND(E77*F77,2)</f>
        <v>0</v>
      </c>
      <c r="H77" s="255"/>
      <c r="I77" s="256">
        <f>ROUND(E77*H77,2)</f>
        <v>0</v>
      </c>
      <c r="J77" s="255"/>
      <c r="K77" s="256">
        <f>ROUND(E77*J77,2)</f>
        <v>0</v>
      </c>
      <c r="L77" s="256">
        <v>21</v>
      </c>
      <c r="M77" s="256">
        <f>G77*(1+L77/100)</f>
        <v>0</v>
      </c>
      <c r="N77" s="256">
        <v>0</v>
      </c>
      <c r="O77" s="256">
        <f>ROUND(E77*N77,2)</f>
        <v>0</v>
      </c>
      <c r="P77" s="256">
        <v>0</v>
      </c>
      <c r="Q77" s="256">
        <f>ROUND(E77*P77,2)</f>
        <v>0</v>
      </c>
      <c r="R77" s="256"/>
      <c r="S77" s="256" t="s">
        <v>120</v>
      </c>
      <c r="T77" s="257" t="s">
        <v>120</v>
      </c>
      <c r="U77" s="233">
        <v>5.5E-2</v>
      </c>
      <c r="V77" s="233">
        <f>ROUND(E77*U77,2)</f>
        <v>0.18</v>
      </c>
      <c r="W77" s="233"/>
      <c r="X77" s="233" t="s">
        <v>121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122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70" t="s">
        <v>195</v>
      </c>
      <c r="D78" s="234"/>
      <c r="E78" s="235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124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70" t="s">
        <v>196</v>
      </c>
      <c r="D79" s="234"/>
      <c r="E79" s="235">
        <v>2.2000000000000002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124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70" t="s">
        <v>129</v>
      </c>
      <c r="D80" s="234"/>
      <c r="E80" s="235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124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70" t="s">
        <v>197</v>
      </c>
      <c r="D81" s="234"/>
      <c r="E81" s="235">
        <v>1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124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71" t="s">
        <v>128</v>
      </c>
      <c r="D82" s="236"/>
      <c r="E82" s="237">
        <v>3.2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124</v>
      </c>
      <c r="AH82" s="214">
        <v>1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51">
        <v>19</v>
      </c>
      <c r="B83" s="252" t="s">
        <v>198</v>
      </c>
      <c r="C83" s="269" t="s">
        <v>199</v>
      </c>
      <c r="D83" s="253" t="s">
        <v>189</v>
      </c>
      <c r="E83" s="254">
        <v>0.52800000000000002</v>
      </c>
      <c r="F83" s="255"/>
      <c r="G83" s="256">
        <f>ROUND(E83*F83,2)</f>
        <v>0</v>
      </c>
      <c r="H83" s="255"/>
      <c r="I83" s="256">
        <f>ROUND(E83*H83,2)</f>
        <v>0</v>
      </c>
      <c r="J83" s="255"/>
      <c r="K83" s="256">
        <f>ROUND(E83*J83,2)</f>
        <v>0</v>
      </c>
      <c r="L83" s="256">
        <v>21</v>
      </c>
      <c r="M83" s="256">
        <f>G83*(1+L83/100)</f>
        <v>0</v>
      </c>
      <c r="N83" s="256">
        <v>0</v>
      </c>
      <c r="O83" s="256">
        <f>ROUND(E83*N83,2)</f>
        <v>0</v>
      </c>
      <c r="P83" s="256">
        <v>0.33</v>
      </c>
      <c r="Q83" s="256">
        <f>ROUND(E83*P83,2)</f>
        <v>0.17</v>
      </c>
      <c r="R83" s="256"/>
      <c r="S83" s="256" t="s">
        <v>120</v>
      </c>
      <c r="T83" s="257" t="s">
        <v>120</v>
      </c>
      <c r="U83" s="233">
        <v>0.625</v>
      </c>
      <c r="V83" s="233">
        <f>ROUND(E83*U83,2)</f>
        <v>0.33</v>
      </c>
      <c r="W83" s="233"/>
      <c r="X83" s="233" t="s">
        <v>121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122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70" t="s">
        <v>195</v>
      </c>
      <c r="D84" s="234"/>
      <c r="E84" s="235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124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70" t="s">
        <v>200</v>
      </c>
      <c r="D85" s="234"/>
      <c r="E85" s="235">
        <v>0.3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124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70" t="s">
        <v>129</v>
      </c>
      <c r="D86" s="234"/>
      <c r="E86" s="235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124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70" t="s">
        <v>201</v>
      </c>
      <c r="D87" s="234"/>
      <c r="E87" s="235">
        <v>0.18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124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71" t="s">
        <v>128</v>
      </c>
      <c r="D88" s="236"/>
      <c r="E88" s="237">
        <v>0.48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124</v>
      </c>
      <c r="AH88" s="214">
        <v>1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74" t="s">
        <v>202</v>
      </c>
      <c r="D89" s="238"/>
      <c r="E89" s="239">
        <v>4.8000000000000001E-2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124</v>
      </c>
      <c r="AH89" s="214">
        <v>4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51">
        <v>20</v>
      </c>
      <c r="B90" s="252" t="s">
        <v>203</v>
      </c>
      <c r="C90" s="269" t="s">
        <v>204</v>
      </c>
      <c r="D90" s="253" t="s">
        <v>189</v>
      </c>
      <c r="E90" s="254">
        <v>0.52800000000000002</v>
      </c>
      <c r="F90" s="255"/>
      <c r="G90" s="256">
        <f>ROUND(E90*F90,2)</f>
        <v>0</v>
      </c>
      <c r="H90" s="255"/>
      <c r="I90" s="256">
        <f>ROUND(E90*H90,2)</f>
        <v>0</v>
      </c>
      <c r="J90" s="255"/>
      <c r="K90" s="256">
        <f>ROUND(E90*J90,2)</f>
        <v>0</v>
      </c>
      <c r="L90" s="256">
        <v>21</v>
      </c>
      <c r="M90" s="256">
        <f>G90*(1+L90/100)</f>
        <v>0</v>
      </c>
      <c r="N90" s="256">
        <v>0</v>
      </c>
      <c r="O90" s="256">
        <f>ROUND(E90*N90,2)</f>
        <v>0</v>
      </c>
      <c r="P90" s="256">
        <v>0.33</v>
      </c>
      <c r="Q90" s="256">
        <f>ROUND(E90*P90,2)</f>
        <v>0.17</v>
      </c>
      <c r="R90" s="256"/>
      <c r="S90" s="256" t="s">
        <v>120</v>
      </c>
      <c r="T90" s="257" t="s">
        <v>120</v>
      </c>
      <c r="U90" s="233">
        <v>0.52649999999999997</v>
      </c>
      <c r="V90" s="233">
        <f>ROUND(E90*U90,2)</f>
        <v>0.28000000000000003</v>
      </c>
      <c r="W90" s="233"/>
      <c r="X90" s="233" t="s">
        <v>121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122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70" t="s">
        <v>205</v>
      </c>
      <c r="D91" s="234"/>
      <c r="E91" s="235">
        <v>0.52800000000000002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124</v>
      </c>
      <c r="AH91" s="214">
        <v>5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71" t="s">
        <v>128</v>
      </c>
      <c r="D92" s="236"/>
      <c r="E92" s="237">
        <v>0.52800000000000002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124</v>
      </c>
      <c r="AH92" s="214">
        <v>1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51">
        <v>21</v>
      </c>
      <c r="B93" s="252" t="s">
        <v>206</v>
      </c>
      <c r="C93" s="269" t="s">
        <v>207</v>
      </c>
      <c r="D93" s="253" t="s">
        <v>189</v>
      </c>
      <c r="E93" s="254">
        <v>0.52800000000000002</v>
      </c>
      <c r="F93" s="255"/>
      <c r="G93" s="256">
        <f>ROUND(E93*F93,2)</f>
        <v>0</v>
      </c>
      <c r="H93" s="255"/>
      <c r="I93" s="256">
        <f>ROUND(E93*H93,2)</f>
        <v>0</v>
      </c>
      <c r="J93" s="255"/>
      <c r="K93" s="256">
        <f>ROUND(E93*J93,2)</f>
        <v>0</v>
      </c>
      <c r="L93" s="256">
        <v>21</v>
      </c>
      <c r="M93" s="256">
        <f>G93*(1+L93/100)</f>
        <v>0</v>
      </c>
      <c r="N93" s="256">
        <v>0</v>
      </c>
      <c r="O93" s="256">
        <f>ROUND(E93*N93,2)</f>
        <v>0</v>
      </c>
      <c r="P93" s="256">
        <v>0.44</v>
      </c>
      <c r="Q93" s="256">
        <f>ROUND(E93*P93,2)</f>
        <v>0.23</v>
      </c>
      <c r="R93" s="256"/>
      <c r="S93" s="256" t="s">
        <v>120</v>
      </c>
      <c r="T93" s="257" t="s">
        <v>120</v>
      </c>
      <c r="U93" s="233">
        <v>0.376</v>
      </c>
      <c r="V93" s="233">
        <f>ROUND(E93*U93,2)</f>
        <v>0.2</v>
      </c>
      <c r="W93" s="233"/>
      <c r="X93" s="233" t="s">
        <v>121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122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70" t="s">
        <v>205</v>
      </c>
      <c r="D94" s="234"/>
      <c r="E94" s="235">
        <v>0.52800000000000002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124</v>
      </c>
      <c r="AH94" s="214">
        <v>5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71" t="s">
        <v>128</v>
      </c>
      <c r="D95" s="236"/>
      <c r="E95" s="237">
        <v>0.52800000000000002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124</v>
      </c>
      <c r="AH95" s="214">
        <v>1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x14ac:dyDescent="0.2">
      <c r="A96" s="245" t="s">
        <v>115</v>
      </c>
      <c r="B96" s="246" t="s">
        <v>73</v>
      </c>
      <c r="C96" s="268" t="s">
        <v>74</v>
      </c>
      <c r="D96" s="247"/>
      <c r="E96" s="248"/>
      <c r="F96" s="249"/>
      <c r="G96" s="249">
        <f>SUMIF(AG97:AG104,"&lt;&gt;NOR",G97:G104)</f>
        <v>0</v>
      </c>
      <c r="H96" s="249"/>
      <c r="I96" s="249">
        <f>SUM(I97:I104)</f>
        <v>0</v>
      </c>
      <c r="J96" s="249"/>
      <c r="K96" s="249">
        <f>SUM(K97:K104)</f>
        <v>0</v>
      </c>
      <c r="L96" s="249"/>
      <c r="M96" s="249">
        <f>SUM(M97:M104)</f>
        <v>0</v>
      </c>
      <c r="N96" s="249"/>
      <c r="O96" s="249">
        <f>SUM(O97:O104)</f>
        <v>0.17</v>
      </c>
      <c r="P96" s="249"/>
      <c r="Q96" s="249">
        <f>SUM(Q97:Q104)</f>
        <v>0</v>
      </c>
      <c r="R96" s="249"/>
      <c r="S96" s="249"/>
      <c r="T96" s="250"/>
      <c r="U96" s="244"/>
      <c r="V96" s="244">
        <f>SUM(V97:V104)</f>
        <v>0.67</v>
      </c>
      <c r="W96" s="244"/>
      <c r="X96" s="244"/>
      <c r="AG96" t="s">
        <v>116</v>
      </c>
    </row>
    <row r="97" spans="1:60" outlineLevel="1" x14ac:dyDescent="0.2">
      <c r="A97" s="251">
        <v>22</v>
      </c>
      <c r="B97" s="252" t="s">
        <v>208</v>
      </c>
      <c r="C97" s="269" t="s">
        <v>209</v>
      </c>
      <c r="D97" s="253" t="s">
        <v>194</v>
      </c>
      <c r="E97" s="254">
        <v>3.2</v>
      </c>
      <c r="F97" s="255"/>
      <c r="G97" s="256">
        <f>ROUND(E97*F97,2)</f>
        <v>0</v>
      </c>
      <c r="H97" s="255"/>
      <c r="I97" s="256">
        <f>ROUND(E97*H97,2)</f>
        <v>0</v>
      </c>
      <c r="J97" s="255"/>
      <c r="K97" s="256">
        <f>ROUND(E97*J97,2)</f>
        <v>0</v>
      </c>
      <c r="L97" s="256">
        <v>21</v>
      </c>
      <c r="M97" s="256">
        <f>G97*(1+L97/100)</f>
        <v>0</v>
      </c>
      <c r="N97" s="256">
        <v>4.3E-3</v>
      </c>
      <c r="O97" s="256">
        <f>ROUND(E97*N97,2)</f>
        <v>0.01</v>
      </c>
      <c r="P97" s="256">
        <v>0</v>
      </c>
      <c r="Q97" s="256">
        <f>ROUND(E97*P97,2)</f>
        <v>0</v>
      </c>
      <c r="R97" s="256"/>
      <c r="S97" s="256" t="s">
        <v>210</v>
      </c>
      <c r="T97" s="257" t="s">
        <v>211</v>
      </c>
      <c r="U97" s="233">
        <v>0.20799999999999999</v>
      </c>
      <c r="V97" s="233">
        <f>ROUND(E97*U97,2)</f>
        <v>0.67</v>
      </c>
      <c r="W97" s="233"/>
      <c r="X97" s="233" t="s">
        <v>121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122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70" t="s">
        <v>212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124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70" t="s">
        <v>213</v>
      </c>
      <c r="D99" s="234"/>
      <c r="E99" s="235">
        <v>3.2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124</v>
      </c>
      <c r="AH99" s="214">
        <v>5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71" t="s">
        <v>128</v>
      </c>
      <c r="D100" s="236"/>
      <c r="E100" s="237">
        <v>3.2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124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51">
        <v>23</v>
      </c>
      <c r="B101" s="252" t="s">
        <v>214</v>
      </c>
      <c r="C101" s="269" t="s">
        <v>215</v>
      </c>
      <c r="D101" s="253" t="s">
        <v>216</v>
      </c>
      <c r="E101" s="254">
        <v>2</v>
      </c>
      <c r="F101" s="255"/>
      <c r="G101" s="256">
        <f>ROUND(E101*F101,2)</f>
        <v>0</v>
      </c>
      <c r="H101" s="255"/>
      <c r="I101" s="256">
        <f>ROUND(E101*H101,2)</f>
        <v>0</v>
      </c>
      <c r="J101" s="255"/>
      <c r="K101" s="256">
        <f>ROUND(E101*J101,2)</f>
        <v>0</v>
      </c>
      <c r="L101" s="256">
        <v>21</v>
      </c>
      <c r="M101" s="256">
        <f>G101*(1+L101/100)</f>
        <v>0</v>
      </c>
      <c r="N101" s="256">
        <v>8.1000000000000003E-2</v>
      </c>
      <c r="O101" s="256">
        <f>ROUND(E101*N101,2)</f>
        <v>0.16</v>
      </c>
      <c r="P101" s="256">
        <v>0</v>
      </c>
      <c r="Q101" s="256">
        <f>ROUND(E101*P101,2)</f>
        <v>0</v>
      </c>
      <c r="R101" s="256"/>
      <c r="S101" s="256" t="s">
        <v>210</v>
      </c>
      <c r="T101" s="257" t="s">
        <v>211</v>
      </c>
      <c r="U101" s="233">
        <v>0</v>
      </c>
      <c r="V101" s="233">
        <f>ROUND(E101*U101,2)</f>
        <v>0</v>
      </c>
      <c r="W101" s="233"/>
      <c r="X101" s="233" t="s">
        <v>121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151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31"/>
      <c r="B102" s="232"/>
      <c r="C102" s="272" t="s">
        <v>217</v>
      </c>
      <c r="D102" s="259"/>
      <c r="E102" s="259"/>
      <c r="F102" s="259"/>
      <c r="G102" s="259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58" t="str">
        <f>C102</f>
        <v>dodávka a montáž včetně kotvících prvků, doplňků, příslušenství, zednických prací a stavebních přípomocí</v>
      </c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70" t="s">
        <v>218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124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70" t="s">
        <v>219</v>
      </c>
      <c r="D104" s="234"/>
      <c r="E104" s="235">
        <v>2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124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x14ac:dyDescent="0.2">
      <c r="A105" s="245" t="s">
        <v>115</v>
      </c>
      <c r="B105" s="246" t="s">
        <v>75</v>
      </c>
      <c r="C105" s="268" t="s">
        <v>76</v>
      </c>
      <c r="D105" s="247"/>
      <c r="E105" s="248"/>
      <c r="F105" s="249"/>
      <c r="G105" s="249">
        <f>SUMIF(AG106:AG121,"&lt;&gt;NOR",G106:G121)</f>
        <v>0</v>
      </c>
      <c r="H105" s="249"/>
      <c r="I105" s="249">
        <f>SUM(I106:I121)</f>
        <v>0</v>
      </c>
      <c r="J105" s="249"/>
      <c r="K105" s="249">
        <f>SUM(K106:K121)</f>
        <v>0</v>
      </c>
      <c r="L105" s="249"/>
      <c r="M105" s="249">
        <f>SUM(M106:M121)</f>
        <v>0</v>
      </c>
      <c r="N105" s="249"/>
      <c r="O105" s="249">
        <f>SUM(O106:O121)</f>
        <v>0</v>
      </c>
      <c r="P105" s="249"/>
      <c r="Q105" s="249">
        <f>SUM(Q106:Q121)</f>
        <v>0</v>
      </c>
      <c r="R105" s="249"/>
      <c r="S105" s="249"/>
      <c r="T105" s="250"/>
      <c r="U105" s="244"/>
      <c r="V105" s="244">
        <f>SUM(V106:V121)</f>
        <v>1.88</v>
      </c>
      <c r="W105" s="244"/>
      <c r="X105" s="244"/>
      <c r="AG105" t="s">
        <v>116</v>
      </c>
    </row>
    <row r="106" spans="1:60" outlineLevel="1" x14ac:dyDescent="0.2">
      <c r="A106" s="251">
        <v>24</v>
      </c>
      <c r="B106" s="252" t="s">
        <v>220</v>
      </c>
      <c r="C106" s="269" t="s">
        <v>221</v>
      </c>
      <c r="D106" s="253" t="s">
        <v>189</v>
      </c>
      <c r="E106" s="254">
        <v>2.7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120</v>
      </c>
      <c r="T106" s="257" t="s">
        <v>120</v>
      </c>
      <c r="U106" s="233">
        <v>0.125</v>
      </c>
      <c r="V106" s="233">
        <f>ROUND(E106*U106,2)</f>
        <v>0.34</v>
      </c>
      <c r="W106" s="233"/>
      <c r="X106" s="233" t="s">
        <v>121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122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70" t="s">
        <v>222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124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70" t="s">
        <v>223</v>
      </c>
      <c r="D108" s="234"/>
      <c r="E108" s="235">
        <v>2.7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124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51">
        <v>25</v>
      </c>
      <c r="B109" s="252" t="s">
        <v>224</v>
      </c>
      <c r="C109" s="269" t="s">
        <v>225</v>
      </c>
      <c r="D109" s="253" t="s">
        <v>189</v>
      </c>
      <c r="E109" s="254">
        <v>2.7</v>
      </c>
      <c r="F109" s="255"/>
      <c r="G109" s="256">
        <f>ROUND(E109*F109,2)</f>
        <v>0</v>
      </c>
      <c r="H109" s="255"/>
      <c r="I109" s="256">
        <f>ROUND(E109*H109,2)</f>
        <v>0</v>
      </c>
      <c r="J109" s="255"/>
      <c r="K109" s="256">
        <f>ROUND(E109*J109,2)</f>
        <v>0</v>
      </c>
      <c r="L109" s="256">
        <v>21</v>
      </c>
      <c r="M109" s="256">
        <f>G109*(1+L109/100)</f>
        <v>0</v>
      </c>
      <c r="N109" s="256">
        <v>7.6000000000000004E-4</v>
      </c>
      <c r="O109" s="256">
        <f>ROUND(E109*N109,2)</f>
        <v>0</v>
      </c>
      <c r="P109" s="256">
        <v>0</v>
      </c>
      <c r="Q109" s="256">
        <f>ROUND(E109*P109,2)</f>
        <v>0</v>
      </c>
      <c r="R109" s="256"/>
      <c r="S109" s="256" t="s">
        <v>120</v>
      </c>
      <c r="T109" s="257" t="s">
        <v>120</v>
      </c>
      <c r="U109" s="233">
        <v>0.311</v>
      </c>
      <c r="V109" s="233">
        <f>ROUND(E109*U109,2)</f>
        <v>0.84</v>
      </c>
      <c r="W109" s="233"/>
      <c r="X109" s="233" t="s">
        <v>121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122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70" t="s">
        <v>222</v>
      </c>
      <c r="D110" s="234"/>
      <c r="E110" s="235"/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124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70" t="s">
        <v>223</v>
      </c>
      <c r="D111" s="234"/>
      <c r="E111" s="235">
        <v>2.7</v>
      </c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124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51">
        <v>26</v>
      </c>
      <c r="B112" s="252" t="s">
        <v>226</v>
      </c>
      <c r="C112" s="269" t="s">
        <v>227</v>
      </c>
      <c r="D112" s="253" t="s">
        <v>194</v>
      </c>
      <c r="E112" s="254">
        <v>20.5</v>
      </c>
      <c r="F112" s="255"/>
      <c r="G112" s="256">
        <f>ROUND(E112*F112,2)</f>
        <v>0</v>
      </c>
      <c r="H112" s="255"/>
      <c r="I112" s="256">
        <f>ROUND(E112*H112,2)</f>
        <v>0</v>
      </c>
      <c r="J112" s="255"/>
      <c r="K112" s="256">
        <f>ROUND(E112*J112,2)</f>
        <v>0</v>
      </c>
      <c r="L112" s="256">
        <v>21</v>
      </c>
      <c r="M112" s="256">
        <f>G112*(1+L112/100)</f>
        <v>0</v>
      </c>
      <c r="N112" s="256">
        <v>0</v>
      </c>
      <c r="O112" s="256">
        <f>ROUND(E112*N112,2)</f>
        <v>0</v>
      </c>
      <c r="P112" s="256">
        <v>0</v>
      </c>
      <c r="Q112" s="256">
        <f>ROUND(E112*P112,2)</f>
        <v>0</v>
      </c>
      <c r="R112" s="256"/>
      <c r="S112" s="256" t="s">
        <v>120</v>
      </c>
      <c r="T112" s="257" t="s">
        <v>120</v>
      </c>
      <c r="U112" s="233">
        <v>1.2E-2</v>
      </c>
      <c r="V112" s="233">
        <f>ROUND(E112*U112,2)</f>
        <v>0.25</v>
      </c>
      <c r="W112" s="233"/>
      <c r="X112" s="233" t="s">
        <v>121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122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70" t="s">
        <v>228</v>
      </c>
      <c r="D113" s="234"/>
      <c r="E113" s="235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124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70" t="s">
        <v>229</v>
      </c>
      <c r="D114" s="234"/>
      <c r="E114" s="235"/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124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70" t="s">
        <v>230</v>
      </c>
      <c r="D115" s="234"/>
      <c r="E115" s="235">
        <v>16.5</v>
      </c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124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70" t="s">
        <v>231</v>
      </c>
      <c r="D116" s="234"/>
      <c r="E116" s="235">
        <v>4</v>
      </c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124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51">
        <v>27</v>
      </c>
      <c r="B117" s="252" t="s">
        <v>232</v>
      </c>
      <c r="C117" s="269" t="s">
        <v>233</v>
      </c>
      <c r="D117" s="253" t="s">
        <v>194</v>
      </c>
      <c r="E117" s="254">
        <v>20.5</v>
      </c>
      <c r="F117" s="255"/>
      <c r="G117" s="256">
        <f>ROUND(E117*F117,2)</f>
        <v>0</v>
      </c>
      <c r="H117" s="255"/>
      <c r="I117" s="256">
        <f>ROUND(E117*H117,2)</f>
        <v>0</v>
      </c>
      <c r="J117" s="255"/>
      <c r="K117" s="256">
        <f>ROUND(E117*J117,2)</f>
        <v>0</v>
      </c>
      <c r="L117" s="256">
        <v>21</v>
      </c>
      <c r="M117" s="256">
        <f>G117*(1+L117/100)</f>
        <v>0</v>
      </c>
      <c r="N117" s="256">
        <v>9.0000000000000006E-5</v>
      </c>
      <c r="O117" s="256">
        <f>ROUND(E117*N117,2)</f>
        <v>0</v>
      </c>
      <c r="P117" s="256">
        <v>0</v>
      </c>
      <c r="Q117" s="256">
        <f>ROUND(E117*P117,2)</f>
        <v>0</v>
      </c>
      <c r="R117" s="256"/>
      <c r="S117" s="256" t="s">
        <v>120</v>
      </c>
      <c r="T117" s="257" t="s">
        <v>120</v>
      </c>
      <c r="U117" s="233">
        <v>2.1999999999999999E-2</v>
      </c>
      <c r="V117" s="233">
        <f>ROUND(E117*U117,2)</f>
        <v>0.45</v>
      </c>
      <c r="W117" s="233"/>
      <c r="X117" s="233" t="s">
        <v>121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122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70" t="s">
        <v>228</v>
      </c>
      <c r="D118" s="234"/>
      <c r="E118" s="235"/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124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70" t="s">
        <v>229</v>
      </c>
      <c r="D119" s="234"/>
      <c r="E119" s="235"/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124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70" t="s">
        <v>230</v>
      </c>
      <c r="D120" s="234"/>
      <c r="E120" s="235">
        <v>16.5</v>
      </c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124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70" t="s">
        <v>231</v>
      </c>
      <c r="D121" s="234"/>
      <c r="E121" s="235">
        <v>4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124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5.5" x14ac:dyDescent="0.2">
      <c r="A122" s="245" t="s">
        <v>115</v>
      </c>
      <c r="B122" s="246" t="s">
        <v>77</v>
      </c>
      <c r="C122" s="268" t="s">
        <v>78</v>
      </c>
      <c r="D122" s="247"/>
      <c r="E122" s="248"/>
      <c r="F122" s="249"/>
      <c r="G122" s="249">
        <f>SUMIF(AG123:AG125,"&lt;&gt;NOR",G123:G125)</f>
        <v>0</v>
      </c>
      <c r="H122" s="249"/>
      <c r="I122" s="249">
        <f>SUM(I123:I125)</f>
        <v>0</v>
      </c>
      <c r="J122" s="249"/>
      <c r="K122" s="249">
        <f>SUM(K123:K125)</f>
        <v>0</v>
      </c>
      <c r="L122" s="249"/>
      <c r="M122" s="249">
        <f>SUM(M123:M125)</f>
        <v>0</v>
      </c>
      <c r="N122" s="249"/>
      <c r="O122" s="249">
        <f>SUM(O123:O125)</f>
        <v>0</v>
      </c>
      <c r="P122" s="249"/>
      <c r="Q122" s="249">
        <f>SUM(Q123:Q125)</f>
        <v>0</v>
      </c>
      <c r="R122" s="249"/>
      <c r="S122" s="249"/>
      <c r="T122" s="250"/>
      <c r="U122" s="244"/>
      <c r="V122" s="244">
        <f>SUM(V123:V125)</f>
        <v>3.48</v>
      </c>
      <c r="W122" s="244"/>
      <c r="X122" s="244"/>
      <c r="AG122" t="s">
        <v>116</v>
      </c>
    </row>
    <row r="123" spans="1:60" outlineLevel="1" x14ac:dyDescent="0.2">
      <c r="A123" s="251">
        <v>28</v>
      </c>
      <c r="B123" s="252" t="s">
        <v>234</v>
      </c>
      <c r="C123" s="269" t="s">
        <v>235</v>
      </c>
      <c r="D123" s="253" t="s">
        <v>189</v>
      </c>
      <c r="E123" s="254">
        <v>25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0</v>
      </c>
      <c r="O123" s="256">
        <f>ROUND(E123*N123,2)</f>
        <v>0</v>
      </c>
      <c r="P123" s="256">
        <v>0</v>
      </c>
      <c r="Q123" s="256">
        <f>ROUND(E123*P123,2)</f>
        <v>0</v>
      </c>
      <c r="R123" s="256"/>
      <c r="S123" s="256" t="s">
        <v>120</v>
      </c>
      <c r="T123" s="257" t="s">
        <v>120</v>
      </c>
      <c r="U123" s="233">
        <v>0.13900000000000001</v>
      </c>
      <c r="V123" s="233">
        <f>ROUND(E123*U123,2)</f>
        <v>3.48</v>
      </c>
      <c r="W123" s="233"/>
      <c r="X123" s="233" t="s">
        <v>121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122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 x14ac:dyDescent="0.2">
      <c r="A124" s="231"/>
      <c r="B124" s="232"/>
      <c r="C124" s="272" t="s">
        <v>236</v>
      </c>
      <c r="D124" s="259"/>
      <c r="E124" s="259"/>
      <c r="F124" s="259"/>
      <c r="G124" s="259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137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58" t="str">
        <f>C124</f>
        <v>Položka je určena pro vyčištění ostatních objektů (např. kanálů, zásobníků, kůlen apod.) - vynesení zbytků stavebního rumu, kropení a 2 x zametení podlah, oprášení stěn a výplní otvorů.</v>
      </c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70" t="s">
        <v>237</v>
      </c>
      <c r="D125" s="234"/>
      <c r="E125" s="235">
        <v>25</v>
      </c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124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245" t="s">
        <v>115</v>
      </c>
      <c r="B126" s="246" t="s">
        <v>79</v>
      </c>
      <c r="C126" s="268" t="s">
        <v>80</v>
      </c>
      <c r="D126" s="247"/>
      <c r="E126" s="248"/>
      <c r="F126" s="249"/>
      <c r="G126" s="249">
        <f>SUMIF(AG127:AG127,"&lt;&gt;NOR",G127:G127)</f>
        <v>0</v>
      </c>
      <c r="H126" s="249"/>
      <c r="I126" s="249">
        <f>SUM(I127:I127)</f>
        <v>0</v>
      </c>
      <c r="J126" s="249"/>
      <c r="K126" s="249">
        <f>SUM(K127:K127)</f>
        <v>0</v>
      </c>
      <c r="L126" s="249"/>
      <c r="M126" s="249">
        <f>SUM(M127:M127)</f>
        <v>0</v>
      </c>
      <c r="N126" s="249"/>
      <c r="O126" s="249">
        <f>SUM(O127:O127)</f>
        <v>0</v>
      </c>
      <c r="P126" s="249"/>
      <c r="Q126" s="249">
        <f>SUM(Q127:Q127)</f>
        <v>0</v>
      </c>
      <c r="R126" s="249"/>
      <c r="S126" s="249"/>
      <c r="T126" s="250"/>
      <c r="U126" s="244"/>
      <c r="V126" s="244">
        <f>SUM(V127:V127)</f>
        <v>0.09</v>
      </c>
      <c r="W126" s="244"/>
      <c r="X126" s="244"/>
      <c r="AG126" t="s">
        <v>116</v>
      </c>
    </row>
    <row r="127" spans="1:60" outlineLevel="1" x14ac:dyDescent="0.2">
      <c r="A127" s="251">
        <v>29</v>
      </c>
      <c r="B127" s="252" t="s">
        <v>238</v>
      </c>
      <c r="C127" s="269" t="s">
        <v>239</v>
      </c>
      <c r="D127" s="253" t="s">
        <v>133</v>
      </c>
      <c r="E127" s="254">
        <v>0.23905999999999999</v>
      </c>
      <c r="F127" s="255"/>
      <c r="G127" s="256">
        <f>ROUND(E127*F127,2)</f>
        <v>0</v>
      </c>
      <c r="H127" s="255"/>
      <c r="I127" s="256">
        <f>ROUND(E127*H127,2)</f>
        <v>0</v>
      </c>
      <c r="J127" s="255"/>
      <c r="K127" s="256">
        <f>ROUND(E127*J127,2)</f>
        <v>0</v>
      </c>
      <c r="L127" s="256">
        <v>21</v>
      </c>
      <c r="M127" s="256">
        <f>G127*(1+L127/100)</f>
        <v>0</v>
      </c>
      <c r="N127" s="256">
        <v>0</v>
      </c>
      <c r="O127" s="256">
        <f>ROUND(E127*N127,2)</f>
        <v>0</v>
      </c>
      <c r="P127" s="256">
        <v>0</v>
      </c>
      <c r="Q127" s="256">
        <f>ROUND(E127*P127,2)</f>
        <v>0</v>
      </c>
      <c r="R127" s="256"/>
      <c r="S127" s="256" t="s">
        <v>120</v>
      </c>
      <c r="T127" s="257" t="s">
        <v>120</v>
      </c>
      <c r="U127" s="233">
        <v>0.39</v>
      </c>
      <c r="V127" s="233">
        <f>ROUND(E127*U127,2)</f>
        <v>0.09</v>
      </c>
      <c r="W127" s="233"/>
      <c r="X127" s="233" t="s">
        <v>240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241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x14ac:dyDescent="0.2">
      <c r="A128" s="3"/>
      <c r="B128" s="4"/>
      <c r="C128" s="278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v>15</v>
      </c>
      <c r="AF128">
        <v>21</v>
      </c>
      <c r="AG128" t="s">
        <v>102</v>
      </c>
    </row>
    <row r="129" spans="1:33" x14ac:dyDescent="0.2">
      <c r="A129" s="217"/>
      <c r="B129" s="218" t="s">
        <v>31</v>
      </c>
      <c r="C129" s="279"/>
      <c r="D129" s="219"/>
      <c r="E129" s="220"/>
      <c r="F129" s="220"/>
      <c r="G129" s="267">
        <f>G8+G18+G27+G96+G105+G122+G126</f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E129">
        <f>SUMIF(L7:L127,AE128,G7:G127)</f>
        <v>0</v>
      </c>
      <c r="AF129">
        <f>SUMIF(L7:L127,AF128,G7:G127)</f>
        <v>0</v>
      </c>
      <c r="AG129" t="s">
        <v>242</v>
      </c>
    </row>
    <row r="130" spans="1:33" x14ac:dyDescent="0.2">
      <c r="A130" s="3"/>
      <c r="B130" s="4"/>
      <c r="C130" s="278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3"/>
      <c r="B131" s="4"/>
      <c r="C131" s="278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21" t="s">
        <v>243</v>
      </c>
      <c r="B132" s="221"/>
      <c r="C132" s="280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222"/>
      <c r="B133" s="223"/>
      <c r="C133" s="281"/>
      <c r="D133" s="223"/>
      <c r="E133" s="223"/>
      <c r="F133" s="223"/>
      <c r="G133" s="224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G133" t="s">
        <v>244</v>
      </c>
    </row>
    <row r="134" spans="1:33" x14ac:dyDescent="0.2">
      <c r="A134" s="225"/>
      <c r="B134" s="226"/>
      <c r="C134" s="282"/>
      <c r="D134" s="226"/>
      <c r="E134" s="226"/>
      <c r="F134" s="226"/>
      <c r="G134" s="227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A135" s="225"/>
      <c r="B135" s="226"/>
      <c r="C135" s="282"/>
      <c r="D135" s="226"/>
      <c r="E135" s="226"/>
      <c r="F135" s="226"/>
      <c r="G135" s="227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33" x14ac:dyDescent="0.2">
      <c r="A136" s="225"/>
      <c r="B136" s="226"/>
      <c r="C136" s="282"/>
      <c r="D136" s="226"/>
      <c r="E136" s="226"/>
      <c r="F136" s="226"/>
      <c r="G136" s="227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33" x14ac:dyDescent="0.2">
      <c r="A137" s="228"/>
      <c r="B137" s="229"/>
      <c r="C137" s="283"/>
      <c r="D137" s="229"/>
      <c r="E137" s="229"/>
      <c r="F137" s="229"/>
      <c r="G137" s="230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33" x14ac:dyDescent="0.2">
      <c r="A138" s="3"/>
      <c r="B138" s="4"/>
      <c r="C138" s="278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33" x14ac:dyDescent="0.2">
      <c r="C139" s="284"/>
      <c r="D139" s="10"/>
      <c r="AG139" t="s">
        <v>245</v>
      </c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102:G102"/>
    <mergeCell ref="C124:G124"/>
    <mergeCell ref="A1:G1"/>
    <mergeCell ref="C2:G2"/>
    <mergeCell ref="C3:G3"/>
    <mergeCell ref="C4:G4"/>
    <mergeCell ref="A132:C132"/>
    <mergeCell ref="A133:G137"/>
    <mergeCell ref="C20:G20"/>
    <mergeCell ref="C24:G24"/>
    <mergeCell ref="C41:G41"/>
    <mergeCell ref="C59:G5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817A2-5D98-41EF-BA40-474DA9AD48E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90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91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91</v>
      </c>
      <c r="AG3" t="s">
        <v>92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93</v>
      </c>
    </row>
    <row r="5" spans="1:60" x14ac:dyDescent="0.2">
      <c r="D5" s="10"/>
    </row>
    <row r="6" spans="1:60" ht="38.25" x14ac:dyDescent="0.2">
      <c r="A6" s="210" t="s">
        <v>94</v>
      </c>
      <c r="B6" s="212" t="s">
        <v>95</v>
      </c>
      <c r="C6" s="212" t="s">
        <v>96</v>
      </c>
      <c r="D6" s="211" t="s">
        <v>97</v>
      </c>
      <c r="E6" s="210" t="s">
        <v>98</v>
      </c>
      <c r="F6" s="209" t="s">
        <v>99</v>
      </c>
      <c r="G6" s="210" t="s">
        <v>31</v>
      </c>
      <c r="H6" s="213" t="s">
        <v>32</v>
      </c>
      <c r="I6" s="213" t="s">
        <v>100</v>
      </c>
      <c r="J6" s="213" t="s">
        <v>33</v>
      </c>
      <c r="K6" s="213" t="s">
        <v>101</v>
      </c>
      <c r="L6" s="213" t="s">
        <v>102</v>
      </c>
      <c r="M6" s="213" t="s">
        <v>103</v>
      </c>
      <c r="N6" s="213" t="s">
        <v>104</v>
      </c>
      <c r="O6" s="213" t="s">
        <v>105</v>
      </c>
      <c r="P6" s="213" t="s">
        <v>106</v>
      </c>
      <c r="Q6" s="213" t="s">
        <v>107</v>
      </c>
      <c r="R6" s="213" t="s">
        <v>108</v>
      </c>
      <c r="S6" s="213" t="s">
        <v>109</v>
      </c>
      <c r="T6" s="213" t="s">
        <v>110</v>
      </c>
      <c r="U6" s="213" t="s">
        <v>111</v>
      </c>
      <c r="V6" s="213" t="s">
        <v>112</v>
      </c>
      <c r="W6" s="213" t="s">
        <v>113</v>
      </c>
      <c r="X6" s="213" t="s">
        <v>114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115</v>
      </c>
      <c r="B8" s="246" t="s">
        <v>71</v>
      </c>
      <c r="C8" s="268" t="s">
        <v>72</v>
      </c>
      <c r="D8" s="247"/>
      <c r="E8" s="248"/>
      <c r="F8" s="249"/>
      <c r="G8" s="249">
        <f>SUMIF(AG9:AG170,"&lt;&gt;NOR",G9:G170)</f>
        <v>0</v>
      </c>
      <c r="H8" s="249"/>
      <c r="I8" s="249">
        <f>SUM(I9:I170)</f>
        <v>0</v>
      </c>
      <c r="J8" s="249"/>
      <c r="K8" s="249">
        <f>SUM(K9:K170)</f>
        <v>0</v>
      </c>
      <c r="L8" s="249"/>
      <c r="M8" s="249">
        <f>SUM(M9:M170)</f>
        <v>0</v>
      </c>
      <c r="N8" s="249"/>
      <c r="O8" s="249">
        <f>SUM(O9:O170)</f>
        <v>3.72</v>
      </c>
      <c r="P8" s="249"/>
      <c r="Q8" s="249">
        <f>SUM(Q9:Q170)</f>
        <v>3.02</v>
      </c>
      <c r="R8" s="249"/>
      <c r="S8" s="249"/>
      <c r="T8" s="250"/>
      <c r="U8" s="244"/>
      <c r="V8" s="244">
        <f>SUM(V9:V170)</f>
        <v>46.14</v>
      </c>
      <c r="W8" s="244"/>
      <c r="X8" s="244"/>
      <c r="AG8" t="s">
        <v>116</v>
      </c>
    </row>
    <row r="9" spans="1:60" outlineLevel="1" x14ac:dyDescent="0.2">
      <c r="A9" s="251">
        <v>1</v>
      </c>
      <c r="B9" s="252" t="s">
        <v>246</v>
      </c>
      <c r="C9" s="269" t="s">
        <v>247</v>
      </c>
      <c r="D9" s="253" t="s">
        <v>119</v>
      </c>
      <c r="E9" s="254">
        <v>0.31569999999999998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120</v>
      </c>
      <c r="T9" s="257" t="s">
        <v>120</v>
      </c>
      <c r="U9" s="233">
        <v>3.2000000000000001E-2</v>
      </c>
      <c r="V9" s="233">
        <f>ROUND(E9*U9,2)</f>
        <v>0.01</v>
      </c>
      <c r="W9" s="233"/>
      <c r="X9" s="233" t="s">
        <v>121</v>
      </c>
      <c r="Y9" s="214"/>
      <c r="Z9" s="214"/>
      <c r="AA9" s="214"/>
      <c r="AB9" s="214"/>
      <c r="AC9" s="214"/>
      <c r="AD9" s="214"/>
      <c r="AE9" s="214"/>
      <c r="AF9" s="214"/>
      <c r="AG9" s="214" t="s">
        <v>122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70" t="s">
        <v>248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124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70" t="s">
        <v>249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70" t="s">
        <v>250</v>
      </c>
      <c r="D12" s="234"/>
      <c r="E12" s="235">
        <v>0.28699999999999998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124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71" t="s">
        <v>128</v>
      </c>
      <c r="D13" s="236"/>
      <c r="E13" s="237">
        <v>0.28699999999999998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124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74" t="s">
        <v>251</v>
      </c>
      <c r="D14" s="238"/>
      <c r="E14" s="239">
        <v>2.87E-2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124</v>
      </c>
      <c r="AH14" s="214">
        <v>4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51">
        <v>2</v>
      </c>
      <c r="B15" s="252" t="s">
        <v>117</v>
      </c>
      <c r="C15" s="269" t="s">
        <v>118</v>
      </c>
      <c r="D15" s="253" t="s">
        <v>119</v>
      </c>
      <c r="E15" s="254">
        <v>5.2779999999999996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6"/>
      <c r="S15" s="256" t="s">
        <v>120</v>
      </c>
      <c r="T15" s="257" t="s">
        <v>120</v>
      </c>
      <c r="U15" s="233">
        <v>4.6550000000000002</v>
      </c>
      <c r="V15" s="233">
        <f>ROUND(E15*U15,2)</f>
        <v>24.57</v>
      </c>
      <c r="W15" s="233"/>
      <c r="X15" s="233" t="s">
        <v>121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151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70" t="s">
        <v>248</v>
      </c>
      <c r="D16" s="234"/>
      <c r="E16" s="235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124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70" t="s">
        <v>249</v>
      </c>
      <c r="D17" s="234"/>
      <c r="E17" s="235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124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70" t="s">
        <v>252</v>
      </c>
      <c r="D18" s="234"/>
      <c r="E18" s="235">
        <v>2.5830000000000002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124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70" t="s">
        <v>253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124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70" t="s">
        <v>254</v>
      </c>
      <c r="D20" s="234"/>
      <c r="E20" s="235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124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70" t="s">
        <v>255</v>
      </c>
      <c r="D21" s="234"/>
      <c r="E21" s="235">
        <v>0.73150000000000004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124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70" t="s">
        <v>256</v>
      </c>
      <c r="D22" s="234"/>
      <c r="E22" s="235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124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70" t="s">
        <v>257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124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70" t="s">
        <v>258</v>
      </c>
      <c r="D24" s="234"/>
      <c r="E24" s="235">
        <v>1.9635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124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71" t="s">
        <v>128</v>
      </c>
      <c r="D25" s="236"/>
      <c r="E25" s="237">
        <v>5.2779999999999996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124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51">
        <v>3</v>
      </c>
      <c r="B26" s="252" t="s">
        <v>149</v>
      </c>
      <c r="C26" s="269" t="s">
        <v>150</v>
      </c>
      <c r="D26" s="253" t="s">
        <v>119</v>
      </c>
      <c r="E26" s="254">
        <v>9.2260000000000009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120</v>
      </c>
      <c r="T26" s="257" t="s">
        <v>120</v>
      </c>
      <c r="U26" s="233">
        <v>0.66800000000000004</v>
      </c>
      <c r="V26" s="233">
        <f>ROUND(E26*U26,2)</f>
        <v>6.16</v>
      </c>
      <c r="W26" s="233"/>
      <c r="X26" s="233" t="s">
        <v>121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151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70" t="s">
        <v>152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124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70" t="s">
        <v>259</v>
      </c>
      <c r="D28" s="234"/>
      <c r="E28" s="235">
        <v>5.2779999999999996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124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71" t="s">
        <v>128</v>
      </c>
      <c r="D29" s="236"/>
      <c r="E29" s="237">
        <v>5.2779999999999996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124</v>
      </c>
      <c r="AH29" s="214">
        <v>1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70" t="s">
        <v>260</v>
      </c>
      <c r="D30" s="234"/>
      <c r="E30" s="235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124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70" t="s">
        <v>261</v>
      </c>
      <c r="D31" s="234"/>
      <c r="E31" s="235">
        <v>5.2779999999999996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124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70" t="s">
        <v>262</v>
      </c>
      <c r="D32" s="234"/>
      <c r="E32" s="235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124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70" t="s">
        <v>263</v>
      </c>
      <c r="D33" s="234"/>
      <c r="E33" s="235">
        <v>-1.33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124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71" t="s">
        <v>128</v>
      </c>
      <c r="D34" s="236"/>
      <c r="E34" s="237">
        <v>3.948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124</v>
      </c>
      <c r="AH34" s="214">
        <v>1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1">
        <v>4</v>
      </c>
      <c r="B35" s="252" t="s">
        <v>154</v>
      </c>
      <c r="C35" s="269" t="s">
        <v>155</v>
      </c>
      <c r="D35" s="253" t="s">
        <v>119</v>
      </c>
      <c r="E35" s="254">
        <v>9.2260000000000009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21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/>
      <c r="S35" s="256" t="s">
        <v>120</v>
      </c>
      <c r="T35" s="257" t="s">
        <v>120</v>
      </c>
      <c r="U35" s="233">
        <v>0.59099999999999997</v>
      </c>
      <c r="V35" s="233">
        <f>ROUND(E35*U35,2)</f>
        <v>5.45</v>
      </c>
      <c r="W35" s="233"/>
      <c r="X35" s="233" t="s">
        <v>121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151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70" t="s">
        <v>152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124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70" t="s">
        <v>259</v>
      </c>
      <c r="D37" s="234"/>
      <c r="E37" s="235">
        <v>5.2779999999999996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124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71" t="s">
        <v>128</v>
      </c>
      <c r="D38" s="236"/>
      <c r="E38" s="237">
        <v>5.2779999999999996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124</v>
      </c>
      <c r="AH38" s="214">
        <v>1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70" t="s">
        <v>260</v>
      </c>
      <c r="D39" s="234"/>
      <c r="E39" s="235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124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70" t="s">
        <v>261</v>
      </c>
      <c r="D40" s="234"/>
      <c r="E40" s="235">
        <v>5.2779999999999996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124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70" t="s">
        <v>262</v>
      </c>
      <c r="D41" s="234"/>
      <c r="E41" s="235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124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70" t="s">
        <v>263</v>
      </c>
      <c r="D42" s="234"/>
      <c r="E42" s="235">
        <v>-1.33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124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71" t="s">
        <v>128</v>
      </c>
      <c r="D43" s="236"/>
      <c r="E43" s="237">
        <v>3.948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124</v>
      </c>
      <c r="AH43" s="214">
        <v>1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51">
        <v>5</v>
      </c>
      <c r="B44" s="252" t="s">
        <v>156</v>
      </c>
      <c r="C44" s="269" t="s">
        <v>157</v>
      </c>
      <c r="D44" s="253" t="s">
        <v>119</v>
      </c>
      <c r="E44" s="254">
        <v>5.2779999999999996</v>
      </c>
      <c r="F44" s="255"/>
      <c r="G44" s="256">
        <f>ROUND(E44*F44,2)</f>
        <v>0</v>
      </c>
      <c r="H44" s="255"/>
      <c r="I44" s="256">
        <f>ROUND(E44*H44,2)</f>
        <v>0</v>
      </c>
      <c r="J44" s="255"/>
      <c r="K44" s="256">
        <f>ROUND(E44*J44,2)</f>
        <v>0</v>
      </c>
      <c r="L44" s="256">
        <v>21</v>
      </c>
      <c r="M44" s="256">
        <f>G44*(1+L44/100)</f>
        <v>0</v>
      </c>
      <c r="N44" s="256">
        <v>0</v>
      </c>
      <c r="O44" s="256">
        <f>ROUND(E44*N44,2)</f>
        <v>0</v>
      </c>
      <c r="P44" s="256">
        <v>0</v>
      </c>
      <c r="Q44" s="256">
        <f>ROUND(E44*P44,2)</f>
        <v>0</v>
      </c>
      <c r="R44" s="256"/>
      <c r="S44" s="256" t="s">
        <v>120</v>
      </c>
      <c r="T44" s="257" t="s">
        <v>120</v>
      </c>
      <c r="U44" s="233">
        <v>0.65200000000000002</v>
      </c>
      <c r="V44" s="233">
        <f>ROUND(E44*U44,2)</f>
        <v>3.44</v>
      </c>
      <c r="W44" s="233"/>
      <c r="X44" s="233" t="s">
        <v>121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151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70" t="s">
        <v>152</v>
      </c>
      <c r="D45" s="234"/>
      <c r="E45" s="235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124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70" t="s">
        <v>259</v>
      </c>
      <c r="D46" s="234"/>
      <c r="E46" s="235">
        <v>5.2779999999999996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124</v>
      </c>
      <c r="AH46" s="214">
        <v>5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71" t="s">
        <v>128</v>
      </c>
      <c r="D47" s="236"/>
      <c r="E47" s="237">
        <v>5.2779999999999996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124</v>
      </c>
      <c r="AH47" s="214">
        <v>1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51">
        <v>6</v>
      </c>
      <c r="B48" s="252" t="s">
        <v>170</v>
      </c>
      <c r="C48" s="269" t="s">
        <v>171</v>
      </c>
      <c r="D48" s="253" t="s">
        <v>119</v>
      </c>
      <c r="E48" s="254">
        <v>5.2779999999999996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21</v>
      </c>
      <c r="M48" s="256">
        <f>G48*(1+L48/100)</f>
        <v>0</v>
      </c>
      <c r="N48" s="256">
        <v>0</v>
      </c>
      <c r="O48" s="256">
        <f>ROUND(E48*N48,2)</f>
        <v>0</v>
      </c>
      <c r="P48" s="256">
        <v>0</v>
      </c>
      <c r="Q48" s="256">
        <f>ROUND(E48*P48,2)</f>
        <v>0</v>
      </c>
      <c r="R48" s="256"/>
      <c r="S48" s="256" t="s">
        <v>120</v>
      </c>
      <c r="T48" s="257" t="s">
        <v>120</v>
      </c>
      <c r="U48" s="233">
        <v>0.20200000000000001</v>
      </c>
      <c r="V48" s="233">
        <f>ROUND(E48*U48,2)</f>
        <v>1.07</v>
      </c>
      <c r="W48" s="233"/>
      <c r="X48" s="233" t="s">
        <v>121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151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72" t="s">
        <v>264</v>
      </c>
      <c r="D49" s="259"/>
      <c r="E49" s="259"/>
      <c r="F49" s="259"/>
      <c r="G49" s="259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137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70" t="s">
        <v>248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124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70" t="s">
        <v>249</v>
      </c>
      <c r="D51" s="234"/>
      <c r="E51" s="235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124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70" t="s">
        <v>265</v>
      </c>
      <c r="D52" s="234"/>
      <c r="E52" s="235">
        <v>1.8654999999999999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124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70" t="s">
        <v>253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124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70" t="s">
        <v>254</v>
      </c>
      <c r="D54" s="234"/>
      <c r="E54" s="235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124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70" t="s">
        <v>266</v>
      </c>
      <c r="D55" s="234"/>
      <c r="E55" s="235">
        <v>0.56525000000000003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124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70" t="s">
        <v>256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124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70" t="s">
        <v>257</v>
      </c>
      <c r="D57" s="234"/>
      <c r="E57" s="235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124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70" t="s">
        <v>267</v>
      </c>
      <c r="D58" s="234"/>
      <c r="E58" s="235">
        <v>1.51725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124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71" t="s">
        <v>128</v>
      </c>
      <c r="D59" s="236"/>
      <c r="E59" s="237">
        <v>3.948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124</v>
      </c>
      <c r="AH59" s="214">
        <v>1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70" t="s">
        <v>268</v>
      </c>
      <c r="D60" s="234"/>
      <c r="E60" s="235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124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70" t="s">
        <v>269</v>
      </c>
      <c r="D61" s="234"/>
      <c r="E61" s="235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70" t="s">
        <v>270</v>
      </c>
      <c r="D62" s="234"/>
      <c r="E62" s="235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124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70" t="s">
        <v>271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124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70" t="s">
        <v>272</v>
      </c>
      <c r="D64" s="234"/>
      <c r="E64" s="235">
        <v>1.33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124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71" t="s">
        <v>128</v>
      </c>
      <c r="D65" s="236"/>
      <c r="E65" s="237">
        <v>1.33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124</v>
      </c>
      <c r="AH65" s="214">
        <v>1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51">
        <v>7</v>
      </c>
      <c r="B66" s="252" t="s">
        <v>161</v>
      </c>
      <c r="C66" s="269" t="s">
        <v>162</v>
      </c>
      <c r="D66" s="253" t="s">
        <v>119</v>
      </c>
      <c r="E66" s="254">
        <v>1.33</v>
      </c>
      <c r="F66" s="255"/>
      <c r="G66" s="256">
        <f>ROUND(E66*F66,2)</f>
        <v>0</v>
      </c>
      <c r="H66" s="255"/>
      <c r="I66" s="256">
        <f>ROUND(E66*H66,2)</f>
        <v>0</v>
      </c>
      <c r="J66" s="255"/>
      <c r="K66" s="256">
        <f>ROUND(E66*J66,2)</f>
        <v>0</v>
      </c>
      <c r="L66" s="256">
        <v>21</v>
      </c>
      <c r="M66" s="256">
        <f>G66*(1+L66/100)</f>
        <v>0</v>
      </c>
      <c r="N66" s="256">
        <v>0</v>
      </c>
      <c r="O66" s="256">
        <f>ROUND(E66*N66,2)</f>
        <v>0</v>
      </c>
      <c r="P66" s="256">
        <v>0</v>
      </c>
      <c r="Q66" s="256">
        <f>ROUND(E66*P66,2)</f>
        <v>0</v>
      </c>
      <c r="R66" s="256"/>
      <c r="S66" s="256" t="s">
        <v>120</v>
      </c>
      <c r="T66" s="257" t="s">
        <v>120</v>
      </c>
      <c r="U66" s="233">
        <v>1.0999999999999999E-2</v>
      </c>
      <c r="V66" s="233">
        <f>ROUND(E66*U66,2)</f>
        <v>0.01</v>
      </c>
      <c r="W66" s="233"/>
      <c r="X66" s="233" t="s">
        <v>121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151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70" t="s">
        <v>268</v>
      </c>
      <c r="D67" s="234"/>
      <c r="E67" s="235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124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70" t="s">
        <v>269</v>
      </c>
      <c r="D68" s="234"/>
      <c r="E68" s="235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124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70" t="s">
        <v>270</v>
      </c>
      <c r="D69" s="234"/>
      <c r="E69" s="235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124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70" t="s">
        <v>271</v>
      </c>
      <c r="D70" s="234"/>
      <c r="E70" s="235"/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124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70" t="s">
        <v>272</v>
      </c>
      <c r="D71" s="234"/>
      <c r="E71" s="235">
        <v>1.33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124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71" t="s">
        <v>128</v>
      </c>
      <c r="D72" s="236"/>
      <c r="E72" s="237">
        <v>1.33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124</v>
      </c>
      <c r="AH72" s="214">
        <v>1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51">
        <v>8</v>
      </c>
      <c r="B73" s="252" t="s">
        <v>163</v>
      </c>
      <c r="C73" s="269" t="s">
        <v>164</v>
      </c>
      <c r="D73" s="253" t="s">
        <v>119</v>
      </c>
      <c r="E73" s="254">
        <v>13.3</v>
      </c>
      <c r="F73" s="255"/>
      <c r="G73" s="256">
        <f>ROUND(E73*F73,2)</f>
        <v>0</v>
      </c>
      <c r="H73" s="255"/>
      <c r="I73" s="256">
        <f>ROUND(E73*H73,2)</f>
        <v>0</v>
      </c>
      <c r="J73" s="255"/>
      <c r="K73" s="256">
        <f>ROUND(E73*J73,2)</f>
        <v>0</v>
      </c>
      <c r="L73" s="256">
        <v>21</v>
      </c>
      <c r="M73" s="256">
        <f>G73*(1+L73/100)</f>
        <v>0</v>
      </c>
      <c r="N73" s="256">
        <v>0</v>
      </c>
      <c r="O73" s="256">
        <f>ROUND(E73*N73,2)</f>
        <v>0</v>
      </c>
      <c r="P73" s="256">
        <v>0</v>
      </c>
      <c r="Q73" s="256">
        <f>ROUND(E73*P73,2)</f>
        <v>0</v>
      </c>
      <c r="R73" s="256"/>
      <c r="S73" s="256" t="s">
        <v>120</v>
      </c>
      <c r="T73" s="257" t="s">
        <v>120</v>
      </c>
      <c r="U73" s="233">
        <v>0</v>
      </c>
      <c r="V73" s="233">
        <f>ROUND(E73*U73,2)</f>
        <v>0</v>
      </c>
      <c r="W73" s="233"/>
      <c r="X73" s="233" t="s">
        <v>121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151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70" t="s">
        <v>165</v>
      </c>
      <c r="D74" s="234"/>
      <c r="E74" s="235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124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70" t="s">
        <v>273</v>
      </c>
      <c r="D75" s="234"/>
      <c r="E75" s="235">
        <v>1.33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124</v>
      </c>
      <c r="AH75" s="214">
        <v>5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71" t="s">
        <v>128</v>
      </c>
      <c r="D76" s="236"/>
      <c r="E76" s="237">
        <v>1.33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124</v>
      </c>
      <c r="AH76" s="214">
        <v>1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74" t="s">
        <v>167</v>
      </c>
      <c r="D77" s="238"/>
      <c r="E77" s="239">
        <v>11.97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124</v>
      </c>
      <c r="AH77" s="214">
        <v>4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51">
        <v>9</v>
      </c>
      <c r="B78" s="252" t="s">
        <v>168</v>
      </c>
      <c r="C78" s="269" t="s">
        <v>169</v>
      </c>
      <c r="D78" s="253" t="s">
        <v>119</v>
      </c>
      <c r="E78" s="254">
        <v>1.33</v>
      </c>
      <c r="F78" s="255"/>
      <c r="G78" s="256">
        <f>ROUND(E78*F78,2)</f>
        <v>0</v>
      </c>
      <c r="H78" s="255"/>
      <c r="I78" s="256">
        <f>ROUND(E78*H78,2)</f>
        <v>0</v>
      </c>
      <c r="J78" s="255"/>
      <c r="K78" s="256">
        <f>ROUND(E78*J78,2)</f>
        <v>0</v>
      </c>
      <c r="L78" s="256">
        <v>21</v>
      </c>
      <c r="M78" s="256">
        <f>G78*(1+L78/100)</f>
        <v>0</v>
      </c>
      <c r="N78" s="256">
        <v>0</v>
      </c>
      <c r="O78" s="256">
        <f>ROUND(E78*N78,2)</f>
        <v>0</v>
      </c>
      <c r="P78" s="256">
        <v>0</v>
      </c>
      <c r="Q78" s="256">
        <f>ROUND(E78*P78,2)</f>
        <v>0</v>
      </c>
      <c r="R78" s="256"/>
      <c r="S78" s="256" t="s">
        <v>120</v>
      </c>
      <c r="T78" s="257" t="s">
        <v>120</v>
      </c>
      <c r="U78" s="233">
        <v>0</v>
      </c>
      <c r="V78" s="233">
        <f>ROUND(E78*U78,2)</f>
        <v>0</v>
      </c>
      <c r="W78" s="233"/>
      <c r="X78" s="233" t="s">
        <v>121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151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70" t="s">
        <v>165</v>
      </c>
      <c r="D79" s="234"/>
      <c r="E79" s="235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124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70" t="s">
        <v>273</v>
      </c>
      <c r="D80" s="234"/>
      <c r="E80" s="235">
        <v>1.33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124</v>
      </c>
      <c r="AH80" s="214">
        <v>5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71" t="s">
        <v>128</v>
      </c>
      <c r="D81" s="236"/>
      <c r="E81" s="237">
        <v>1.33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124</v>
      </c>
      <c r="AH81" s="214">
        <v>1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51">
        <v>10</v>
      </c>
      <c r="B82" s="252" t="s">
        <v>274</v>
      </c>
      <c r="C82" s="269" t="s">
        <v>275</v>
      </c>
      <c r="D82" s="253" t="s">
        <v>133</v>
      </c>
      <c r="E82" s="254">
        <v>3.7248800000000002</v>
      </c>
      <c r="F82" s="255"/>
      <c r="G82" s="256">
        <f>ROUND(E82*F82,2)</f>
        <v>0</v>
      </c>
      <c r="H82" s="255"/>
      <c r="I82" s="256">
        <f>ROUND(E82*H82,2)</f>
        <v>0</v>
      </c>
      <c r="J82" s="255"/>
      <c r="K82" s="256">
        <f>ROUND(E82*J82,2)</f>
        <v>0</v>
      </c>
      <c r="L82" s="256">
        <v>21</v>
      </c>
      <c r="M82" s="256">
        <f>G82*(1+L82/100)</f>
        <v>0</v>
      </c>
      <c r="N82" s="256">
        <v>1</v>
      </c>
      <c r="O82" s="256">
        <f>ROUND(E82*N82,2)</f>
        <v>3.72</v>
      </c>
      <c r="P82" s="256">
        <v>0</v>
      </c>
      <c r="Q82" s="256">
        <f>ROUND(E82*P82,2)</f>
        <v>0</v>
      </c>
      <c r="R82" s="256" t="s">
        <v>177</v>
      </c>
      <c r="S82" s="256" t="s">
        <v>120</v>
      </c>
      <c r="T82" s="257" t="s">
        <v>120</v>
      </c>
      <c r="U82" s="233">
        <v>0</v>
      </c>
      <c r="V82" s="233">
        <f>ROUND(E82*U82,2)</f>
        <v>0</v>
      </c>
      <c r="W82" s="233"/>
      <c r="X82" s="233" t="s">
        <v>178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179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75" t="s">
        <v>180</v>
      </c>
      <c r="D83" s="240"/>
      <c r="E83" s="241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124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76" t="s">
        <v>276</v>
      </c>
      <c r="D84" s="240"/>
      <c r="E84" s="241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124</v>
      </c>
      <c r="AH84" s="214">
        <v>2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76" t="s">
        <v>277</v>
      </c>
      <c r="D85" s="240"/>
      <c r="E85" s="241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124</v>
      </c>
      <c r="AH85" s="214">
        <v>2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76" t="s">
        <v>278</v>
      </c>
      <c r="D86" s="240"/>
      <c r="E86" s="241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124</v>
      </c>
      <c r="AH86" s="214">
        <v>2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76" t="s">
        <v>279</v>
      </c>
      <c r="D87" s="240"/>
      <c r="E87" s="241"/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124</v>
      </c>
      <c r="AH87" s="214">
        <v>2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76" t="s">
        <v>280</v>
      </c>
      <c r="D88" s="240"/>
      <c r="E88" s="241">
        <v>1.33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124</v>
      </c>
      <c r="AH88" s="214">
        <v>2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77" t="s">
        <v>183</v>
      </c>
      <c r="D89" s="242"/>
      <c r="E89" s="243">
        <v>1.33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124</v>
      </c>
      <c r="AH89" s="214">
        <v>3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75" t="s">
        <v>184</v>
      </c>
      <c r="D90" s="240"/>
      <c r="E90" s="241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124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70" t="s">
        <v>281</v>
      </c>
      <c r="D91" s="234"/>
      <c r="E91" s="235">
        <v>3.38625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124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71" t="s">
        <v>128</v>
      </c>
      <c r="D92" s="236"/>
      <c r="E92" s="237">
        <v>3.38625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124</v>
      </c>
      <c r="AH92" s="214">
        <v>1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74" t="s">
        <v>186</v>
      </c>
      <c r="D93" s="238"/>
      <c r="E93" s="239">
        <v>0.33862999999999999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124</v>
      </c>
      <c r="AH93" s="214">
        <v>4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51">
        <v>11</v>
      </c>
      <c r="B94" s="252" t="s">
        <v>187</v>
      </c>
      <c r="C94" s="269" t="s">
        <v>188</v>
      </c>
      <c r="D94" s="253" t="s">
        <v>189</v>
      </c>
      <c r="E94" s="254">
        <v>5.32</v>
      </c>
      <c r="F94" s="255"/>
      <c r="G94" s="256">
        <f>ROUND(E94*F94,2)</f>
        <v>0</v>
      </c>
      <c r="H94" s="255"/>
      <c r="I94" s="256">
        <f>ROUND(E94*H94,2)</f>
        <v>0</v>
      </c>
      <c r="J94" s="255"/>
      <c r="K94" s="256">
        <f>ROUND(E94*J94,2)</f>
        <v>0</v>
      </c>
      <c r="L94" s="256">
        <v>21</v>
      </c>
      <c r="M94" s="256">
        <f>G94*(1+L94/100)</f>
        <v>0</v>
      </c>
      <c r="N94" s="256">
        <v>0</v>
      </c>
      <c r="O94" s="256">
        <f>ROUND(E94*N94,2)</f>
        <v>0</v>
      </c>
      <c r="P94" s="256">
        <v>0</v>
      </c>
      <c r="Q94" s="256">
        <f>ROUND(E94*P94,2)</f>
        <v>0</v>
      </c>
      <c r="R94" s="256"/>
      <c r="S94" s="256" t="s">
        <v>120</v>
      </c>
      <c r="T94" s="257" t="s">
        <v>120</v>
      </c>
      <c r="U94" s="233">
        <v>1.7999999999999999E-2</v>
      </c>
      <c r="V94" s="233">
        <f>ROUND(E94*U94,2)</f>
        <v>0.1</v>
      </c>
      <c r="W94" s="233"/>
      <c r="X94" s="233" t="s">
        <v>121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122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70" t="s">
        <v>248</v>
      </c>
      <c r="D95" s="234"/>
      <c r="E95" s="235"/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124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70" t="s">
        <v>249</v>
      </c>
      <c r="D96" s="234"/>
      <c r="E96" s="235"/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124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70" t="s">
        <v>282</v>
      </c>
      <c r="D97" s="234"/>
      <c r="E97" s="235">
        <v>2.87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124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70" t="s">
        <v>253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124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70" t="s">
        <v>254</v>
      </c>
      <c r="D99" s="234"/>
      <c r="E99" s="235"/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124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70" t="s">
        <v>283</v>
      </c>
      <c r="D100" s="234"/>
      <c r="E100" s="235">
        <v>0.66500000000000004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124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70" t="s">
        <v>256</v>
      </c>
      <c r="D101" s="234"/>
      <c r="E101" s="235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124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70" t="s">
        <v>257</v>
      </c>
      <c r="D102" s="234"/>
      <c r="E102" s="235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124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70" t="s">
        <v>284</v>
      </c>
      <c r="D103" s="234"/>
      <c r="E103" s="235">
        <v>1.7849999999999999</v>
      </c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124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71" t="s">
        <v>128</v>
      </c>
      <c r="D104" s="236"/>
      <c r="E104" s="237">
        <v>5.32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124</v>
      </c>
      <c r="AH104" s="214">
        <v>1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51">
        <v>12</v>
      </c>
      <c r="B105" s="252" t="s">
        <v>285</v>
      </c>
      <c r="C105" s="269" t="s">
        <v>286</v>
      </c>
      <c r="D105" s="253" t="s">
        <v>189</v>
      </c>
      <c r="E105" s="254">
        <v>3.157</v>
      </c>
      <c r="F105" s="255"/>
      <c r="G105" s="256">
        <f>ROUND(E105*F105,2)</f>
        <v>0</v>
      </c>
      <c r="H105" s="255"/>
      <c r="I105" s="256">
        <f>ROUND(E105*H105,2)</f>
        <v>0</v>
      </c>
      <c r="J105" s="255"/>
      <c r="K105" s="256">
        <f>ROUND(E105*J105,2)</f>
        <v>0</v>
      </c>
      <c r="L105" s="256">
        <v>21</v>
      </c>
      <c r="M105" s="256">
        <f>G105*(1+L105/100)</f>
        <v>0</v>
      </c>
      <c r="N105" s="256">
        <v>0</v>
      </c>
      <c r="O105" s="256">
        <f>ROUND(E105*N105,2)</f>
        <v>0</v>
      </c>
      <c r="P105" s="256">
        <v>0</v>
      </c>
      <c r="Q105" s="256">
        <f>ROUND(E105*P105,2)</f>
        <v>0</v>
      </c>
      <c r="R105" s="256"/>
      <c r="S105" s="256" t="s">
        <v>120</v>
      </c>
      <c r="T105" s="257" t="s">
        <v>120</v>
      </c>
      <c r="U105" s="233">
        <v>0.13</v>
      </c>
      <c r="V105" s="233">
        <f>ROUND(E105*U105,2)</f>
        <v>0.41</v>
      </c>
      <c r="W105" s="233"/>
      <c r="X105" s="233" t="s">
        <v>121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122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70" t="s">
        <v>248</v>
      </c>
      <c r="D106" s="234"/>
      <c r="E106" s="235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124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70" t="s">
        <v>249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124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70" t="s">
        <v>282</v>
      </c>
      <c r="D108" s="234"/>
      <c r="E108" s="235">
        <v>2.87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124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71" t="s">
        <v>128</v>
      </c>
      <c r="D109" s="236"/>
      <c r="E109" s="237">
        <v>2.87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124</v>
      </c>
      <c r="AH109" s="214">
        <v>1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74" t="s">
        <v>251</v>
      </c>
      <c r="D110" s="238"/>
      <c r="E110" s="239">
        <v>0.28699999999999998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124</v>
      </c>
      <c r="AH110" s="214">
        <v>4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51">
        <v>13</v>
      </c>
      <c r="B111" s="252" t="s">
        <v>287</v>
      </c>
      <c r="C111" s="269" t="s">
        <v>288</v>
      </c>
      <c r="D111" s="253" t="s">
        <v>189</v>
      </c>
      <c r="E111" s="254">
        <v>3.157</v>
      </c>
      <c r="F111" s="255"/>
      <c r="G111" s="256">
        <f>ROUND(E111*F111,2)</f>
        <v>0</v>
      </c>
      <c r="H111" s="255"/>
      <c r="I111" s="256">
        <f>ROUND(E111*H111,2)</f>
        <v>0</v>
      </c>
      <c r="J111" s="255"/>
      <c r="K111" s="256">
        <f>ROUND(E111*J111,2)</f>
        <v>0</v>
      </c>
      <c r="L111" s="256">
        <v>21</v>
      </c>
      <c r="M111" s="256">
        <f>G111*(1+L111/100)</f>
        <v>0</v>
      </c>
      <c r="N111" s="256">
        <v>0</v>
      </c>
      <c r="O111" s="256">
        <f>ROUND(E111*N111,2)</f>
        <v>0</v>
      </c>
      <c r="P111" s="256">
        <v>0</v>
      </c>
      <c r="Q111" s="256">
        <f>ROUND(E111*P111,2)</f>
        <v>0</v>
      </c>
      <c r="R111" s="256"/>
      <c r="S111" s="256" t="s">
        <v>120</v>
      </c>
      <c r="T111" s="257" t="s">
        <v>120</v>
      </c>
      <c r="U111" s="233">
        <v>0.09</v>
      </c>
      <c r="V111" s="233">
        <f>ROUND(E111*U111,2)</f>
        <v>0.28000000000000003</v>
      </c>
      <c r="W111" s="233"/>
      <c r="X111" s="233" t="s">
        <v>121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122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70" t="s">
        <v>289</v>
      </c>
      <c r="D112" s="234"/>
      <c r="E112" s="235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124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70" t="s">
        <v>290</v>
      </c>
      <c r="D113" s="234"/>
      <c r="E113" s="235">
        <v>3.157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124</v>
      </c>
      <c r="AH113" s="214">
        <v>5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71" t="s">
        <v>128</v>
      </c>
      <c r="D114" s="236"/>
      <c r="E114" s="237">
        <v>3.157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124</v>
      </c>
      <c r="AH114" s="214">
        <v>1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51">
        <v>14</v>
      </c>
      <c r="B115" s="252" t="s">
        <v>291</v>
      </c>
      <c r="C115" s="269" t="s">
        <v>292</v>
      </c>
      <c r="D115" s="253" t="s">
        <v>189</v>
      </c>
      <c r="E115" s="254">
        <v>3.157</v>
      </c>
      <c r="F115" s="255"/>
      <c r="G115" s="256">
        <f>ROUND(E115*F115,2)</f>
        <v>0</v>
      </c>
      <c r="H115" s="255"/>
      <c r="I115" s="256">
        <f>ROUND(E115*H115,2)</f>
        <v>0</v>
      </c>
      <c r="J115" s="255"/>
      <c r="K115" s="256">
        <f>ROUND(E115*J115,2)</f>
        <v>0</v>
      </c>
      <c r="L115" s="256">
        <v>21</v>
      </c>
      <c r="M115" s="256">
        <f>G115*(1+L115/100)</f>
        <v>0</v>
      </c>
      <c r="N115" s="256">
        <v>0</v>
      </c>
      <c r="O115" s="256">
        <f>ROUND(E115*N115,2)</f>
        <v>0</v>
      </c>
      <c r="P115" s="256">
        <v>0</v>
      </c>
      <c r="Q115" s="256">
        <f>ROUND(E115*P115,2)</f>
        <v>0</v>
      </c>
      <c r="R115" s="256"/>
      <c r="S115" s="256" t="s">
        <v>120</v>
      </c>
      <c r="T115" s="257" t="s">
        <v>120</v>
      </c>
      <c r="U115" s="233">
        <v>0</v>
      </c>
      <c r="V115" s="233">
        <f>ROUND(E115*U115,2)</f>
        <v>0</v>
      </c>
      <c r="W115" s="233"/>
      <c r="X115" s="233" t="s">
        <v>121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122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70" t="s">
        <v>289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124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70" t="s">
        <v>290</v>
      </c>
      <c r="D117" s="234"/>
      <c r="E117" s="235">
        <v>3.157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124</v>
      </c>
      <c r="AH117" s="214">
        <v>5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71" t="s">
        <v>128</v>
      </c>
      <c r="D118" s="236"/>
      <c r="E118" s="237">
        <v>3.157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124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15</v>
      </c>
      <c r="B119" s="252" t="s">
        <v>293</v>
      </c>
      <c r="C119" s="269" t="s">
        <v>294</v>
      </c>
      <c r="D119" s="253" t="s">
        <v>189</v>
      </c>
      <c r="E119" s="254">
        <v>3.157</v>
      </c>
      <c r="F119" s="255"/>
      <c r="G119" s="256">
        <f>ROUND(E119*F119,2)</f>
        <v>0</v>
      </c>
      <c r="H119" s="255"/>
      <c r="I119" s="256">
        <f>ROUND(E119*H119,2)</f>
        <v>0</v>
      </c>
      <c r="J119" s="255"/>
      <c r="K119" s="256">
        <f>ROUND(E119*J119,2)</f>
        <v>0</v>
      </c>
      <c r="L119" s="256">
        <v>21</v>
      </c>
      <c r="M119" s="256">
        <f>G119*(1+L119/100)</f>
        <v>0</v>
      </c>
      <c r="N119" s="256">
        <v>0</v>
      </c>
      <c r="O119" s="256">
        <f>ROUND(E119*N119,2)</f>
        <v>0</v>
      </c>
      <c r="P119" s="256">
        <v>0</v>
      </c>
      <c r="Q119" s="256">
        <f>ROUND(E119*P119,2)</f>
        <v>0</v>
      </c>
      <c r="R119" s="256"/>
      <c r="S119" s="256" t="s">
        <v>120</v>
      </c>
      <c r="T119" s="257" t="s">
        <v>120</v>
      </c>
      <c r="U119" s="233">
        <v>0.06</v>
      </c>
      <c r="V119" s="233">
        <f>ROUND(E119*U119,2)</f>
        <v>0.19</v>
      </c>
      <c r="W119" s="233"/>
      <c r="X119" s="233" t="s">
        <v>121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122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70" t="s">
        <v>289</v>
      </c>
      <c r="D120" s="234"/>
      <c r="E120" s="235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124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70" t="s">
        <v>290</v>
      </c>
      <c r="D121" s="234"/>
      <c r="E121" s="235">
        <v>3.157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124</v>
      </c>
      <c r="AH121" s="214">
        <v>5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71" t="s">
        <v>128</v>
      </c>
      <c r="D122" s="236"/>
      <c r="E122" s="237">
        <v>3.157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124</v>
      </c>
      <c r="AH122" s="214">
        <v>1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16</v>
      </c>
      <c r="B123" s="252" t="s">
        <v>295</v>
      </c>
      <c r="C123" s="269" t="s">
        <v>296</v>
      </c>
      <c r="D123" s="253" t="s">
        <v>297</v>
      </c>
      <c r="E123" s="254">
        <v>9.4710000000000003E-2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1E-3</v>
      </c>
      <c r="O123" s="256">
        <f>ROUND(E123*N123,2)</f>
        <v>0</v>
      </c>
      <c r="P123" s="256">
        <v>0</v>
      </c>
      <c r="Q123" s="256">
        <f>ROUND(E123*P123,2)</f>
        <v>0</v>
      </c>
      <c r="R123" s="256" t="s">
        <v>177</v>
      </c>
      <c r="S123" s="256" t="s">
        <v>120</v>
      </c>
      <c r="T123" s="257" t="s">
        <v>120</v>
      </c>
      <c r="U123" s="233">
        <v>0</v>
      </c>
      <c r="V123" s="233">
        <f>ROUND(E123*U123,2)</f>
        <v>0</v>
      </c>
      <c r="W123" s="233"/>
      <c r="X123" s="233" t="s">
        <v>178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179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70" t="s">
        <v>298</v>
      </c>
      <c r="D124" s="234"/>
      <c r="E124" s="235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124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70" t="s">
        <v>299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124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70" t="s">
        <v>300</v>
      </c>
      <c r="D126" s="234"/>
      <c r="E126" s="235">
        <v>9.4710000000000003E-2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124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71" t="s">
        <v>128</v>
      </c>
      <c r="D127" s="236"/>
      <c r="E127" s="237">
        <v>9.4710000000000003E-2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124</v>
      </c>
      <c r="AH127" s="214">
        <v>1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51">
        <v>17</v>
      </c>
      <c r="B128" s="252" t="s">
        <v>301</v>
      </c>
      <c r="C128" s="269" t="s">
        <v>302</v>
      </c>
      <c r="D128" s="253" t="s">
        <v>189</v>
      </c>
      <c r="E128" s="254">
        <v>3.157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0</v>
      </c>
      <c r="O128" s="256">
        <f>ROUND(E128*N128,2)</f>
        <v>0</v>
      </c>
      <c r="P128" s="256">
        <v>0</v>
      </c>
      <c r="Q128" s="256">
        <f>ROUND(E128*P128,2)</f>
        <v>0</v>
      </c>
      <c r="R128" s="256"/>
      <c r="S128" s="256" t="s">
        <v>120</v>
      </c>
      <c r="T128" s="257" t="s">
        <v>120</v>
      </c>
      <c r="U128" s="233">
        <v>1.0999999999999999E-2</v>
      </c>
      <c r="V128" s="233">
        <f>ROUND(E128*U128,2)</f>
        <v>0.03</v>
      </c>
      <c r="W128" s="233"/>
      <c r="X128" s="233" t="s">
        <v>121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122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70" t="s">
        <v>289</v>
      </c>
      <c r="D129" s="234"/>
      <c r="E129" s="235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124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70" t="s">
        <v>290</v>
      </c>
      <c r="D130" s="234"/>
      <c r="E130" s="235">
        <v>3.157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124</v>
      </c>
      <c r="AH130" s="214">
        <v>5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71" t="s">
        <v>128</v>
      </c>
      <c r="D131" s="236"/>
      <c r="E131" s="237">
        <v>3.157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124</v>
      </c>
      <c r="AH131" s="214">
        <v>1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51">
        <v>18</v>
      </c>
      <c r="B132" s="252" t="s">
        <v>303</v>
      </c>
      <c r="C132" s="269" t="s">
        <v>304</v>
      </c>
      <c r="D132" s="253" t="s">
        <v>119</v>
      </c>
      <c r="E132" s="254">
        <v>4.7359999999999999E-2</v>
      </c>
      <c r="F132" s="255"/>
      <c r="G132" s="256">
        <f>ROUND(E132*F132,2)</f>
        <v>0</v>
      </c>
      <c r="H132" s="255"/>
      <c r="I132" s="256">
        <f>ROUND(E132*H132,2)</f>
        <v>0</v>
      </c>
      <c r="J132" s="255"/>
      <c r="K132" s="256">
        <f>ROUND(E132*J132,2)</f>
        <v>0</v>
      </c>
      <c r="L132" s="256">
        <v>21</v>
      </c>
      <c r="M132" s="256">
        <f>G132*(1+L132/100)</f>
        <v>0</v>
      </c>
      <c r="N132" s="256">
        <v>0</v>
      </c>
      <c r="O132" s="256">
        <f>ROUND(E132*N132,2)</f>
        <v>0</v>
      </c>
      <c r="P132" s="256">
        <v>0</v>
      </c>
      <c r="Q132" s="256">
        <f>ROUND(E132*P132,2)</f>
        <v>0</v>
      </c>
      <c r="R132" s="256"/>
      <c r="S132" s="256" t="s">
        <v>120</v>
      </c>
      <c r="T132" s="257" t="s">
        <v>120</v>
      </c>
      <c r="U132" s="233">
        <v>0.26</v>
      </c>
      <c r="V132" s="233">
        <f>ROUND(E132*U132,2)</f>
        <v>0.01</v>
      </c>
      <c r="W132" s="233"/>
      <c r="X132" s="233" t="s">
        <v>121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122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70" t="s">
        <v>289</v>
      </c>
      <c r="D133" s="234"/>
      <c r="E133" s="235"/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124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70" t="s">
        <v>305</v>
      </c>
      <c r="D134" s="234"/>
      <c r="E134" s="235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124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70" t="s">
        <v>306</v>
      </c>
      <c r="D135" s="234"/>
      <c r="E135" s="235">
        <v>4.7359999999999999E-2</v>
      </c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124</v>
      </c>
      <c r="AH135" s="214">
        <v>5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71" t="s">
        <v>128</v>
      </c>
      <c r="D136" s="236"/>
      <c r="E136" s="237">
        <v>4.7359999999999999E-2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124</v>
      </c>
      <c r="AH136" s="214">
        <v>1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51">
        <v>19</v>
      </c>
      <c r="B137" s="252" t="s">
        <v>307</v>
      </c>
      <c r="C137" s="269" t="s">
        <v>308</v>
      </c>
      <c r="D137" s="253" t="s">
        <v>119</v>
      </c>
      <c r="E137" s="254">
        <v>6.3099999999999996E-3</v>
      </c>
      <c r="F137" s="255"/>
      <c r="G137" s="256">
        <f>ROUND(E137*F137,2)</f>
        <v>0</v>
      </c>
      <c r="H137" s="255"/>
      <c r="I137" s="256">
        <f>ROUND(E137*H137,2)</f>
        <v>0</v>
      </c>
      <c r="J137" s="255"/>
      <c r="K137" s="256">
        <f>ROUND(E137*J137,2)</f>
        <v>0</v>
      </c>
      <c r="L137" s="256">
        <v>21</v>
      </c>
      <c r="M137" s="256">
        <f>G137*(1+L137/100)</f>
        <v>0</v>
      </c>
      <c r="N137" s="256">
        <v>0</v>
      </c>
      <c r="O137" s="256">
        <f>ROUND(E137*N137,2)</f>
        <v>0</v>
      </c>
      <c r="P137" s="256">
        <v>0</v>
      </c>
      <c r="Q137" s="256">
        <f>ROUND(E137*P137,2)</f>
        <v>0</v>
      </c>
      <c r="R137" s="256"/>
      <c r="S137" s="256" t="s">
        <v>120</v>
      </c>
      <c r="T137" s="257" t="s">
        <v>120</v>
      </c>
      <c r="U137" s="233">
        <v>4.9870000000000001</v>
      </c>
      <c r="V137" s="233">
        <f>ROUND(E137*U137,2)</f>
        <v>0.03</v>
      </c>
      <c r="W137" s="233"/>
      <c r="X137" s="233" t="s">
        <v>121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122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70" t="s">
        <v>289</v>
      </c>
      <c r="D138" s="234"/>
      <c r="E138" s="235"/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124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70" t="s">
        <v>309</v>
      </c>
      <c r="D139" s="234"/>
      <c r="E139" s="235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124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70" t="s">
        <v>310</v>
      </c>
      <c r="D140" s="234"/>
      <c r="E140" s="235">
        <v>6.3099999999999996E-3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124</v>
      </c>
      <c r="AH140" s="214">
        <v>5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71" t="s">
        <v>128</v>
      </c>
      <c r="D141" s="236"/>
      <c r="E141" s="237">
        <v>6.3099999999999996E-3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124</v>
      </c>
      <c r="AH141" s="214">
        <v>1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51">
        <v>20</v>
      </c>
      <c r="B142" s="252" t="s">
        <v>311</v>
      </c>
      <c r="C142" s="269" t="s">
        <v>312</v>
      </c>
      <c r="D142" s="253" t="s">
        <v>189</v>
      </c>
      <c r="E142" s="254">
        <v>0.95</v>
      </c>
      <c r="F142" s="255"/>
      <c r="G142" s="256">
        <f>ROUND(E142*F142,2)</f>
        <v>0</v>
      </c>
      <c r="H142" s="255"/>
      <c r="I142" s="256">
        <f>ROUND(E142*H142,2)</f>
        <v>0</v>
      </c>
      <c r="J142" s="255"/>
      <c r="K142" s="256">
        <f>ROUND(E142*J142,2)</f>
        <v>0</v>
      </c>
      <c r="L142" s="256">
        <v>21</v>
      </c>
      <c r="M142" s="256">
        <f>G142*(1+L142/100)</f>
        <v>0</v>
      </c>
      <c r="N142" s="256">
        <v>0</v>
      </c>
      <c r="O142" s="256">
        <f>ROUND(E142*N142,2)</f>
        <v>0</v>
      </c>
      <c r="P142" s="256">
        <v>0.22500000000000001</v>
      </c>
      <c r="Q142" s="256">
        <f>ROUND(E142*P142,2)</f>
        <v>0.21</v>
      </c>
      <c r="R142" s="256"/>
      <c r="S142" s="256" t="s">
        <v>120</v>
      </c>
      <c r="T142" s="257" t="s">
        <v>120</v>
      </c>
      <c r="U142" s="233">
        <v>0.14199999999999999</v>
      </c>
      <c r="V142" s="233">
        <f>ROUND(E142*U142,2)</f>
        <v>0.13</v>
      </c>
      <c r="W142" s="233"/>
      <c r="X142" s="233" t="s">
        <v>121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122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70" t="s">
        <v>253</v>
      </c>
      <c r="D143" s="234"/>
      <c r="E143" s="235"/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124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70" t="s">
        <v>254</v>
      </c>
      <c r="D144" s="234"/>
      <c r="E144" s="235"/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124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70" t="s">
        <v>313</v>
      </c>
      <c r="D145" s="234"/>
      <c r="E145" s="235">
        <v>0.95</v>
      </c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124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71" t="s">
        <v>128</v>
      </c>
      <c r="D146" s="236"/>
      <c r="E146" s="237">
        <v>0.95</v>
      </c>
      <c r="F146" s="233"/>
      <c r="G146" s="233"/>
      <c r="H146" s="233"/>
      <c r="I146" s="233"/>
      <c r="J146" s="233"/>
      <c r="K146" s="233"/>
      <c r="L146" s="233"/>
      <c r="M146" s="233"/>
      <c r="N146" s="233"/>
      <c r="O146" s="233"/>
      <c r="P146" s="233"/>
      <c r="Q146" s="233"/>
      <c r="R146" s="233"/>
      <c r="S146" s="233"/>
      <c r="T146" s="233"/>
      <c r="U146" s="233"/>
      <c r="V146" s="233"/>
      <c r="W146" s="233"/>
      <c r="X146" s="23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124</v>
      </c>
      <c r="AH146" s="214">
        <v>1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51">
        <v>21</v>
      </c>
      <c r="B147" s="252" t="s">
        <v>314</v>
      </c>
      <c r="C147" s="269" t="s">
        <v>315</v>
      </c>
      <c r="D147" s="253" t="s">
        <v>189</v>
      </c>
      <c r="E147" s="254">
        <v>0.95</v>
      </c>
      <c r="F147" s="255"/>
      <c r="G147" s="256">
        <f>ROUND(E147*F147,2)</f>
        <v>0</v>
      </c>
      <c r="H147" s="255"/>
      <c r="I147" s="256">
        <f>ROUND(E147*H147,2)</f>
        <v>0</v>
      </c>
      <c r="J147" s="255"/>
      <c r="K147" s="256">
        <f>ROUND(E147*J147,2)</f>
        <v>0</v>
      </c>
      <c r="L147" s="256">
        <v>21</v>
      </c>
      <c r="M147" s="256">
        <f>G147*(1+L147/100)</f>
        <v>0</v>
      </c>
      <c r="N147" s="256">
        <v>0</v>
      </c>
      <c r="O147" s="256">
        <f>ROUND(E147*N147,2)</f>
        <v>0</v>
      </c>
      <c r="P147" s="256">
        <v>0.44</v>
      </c>
      <c r="Q147" s="256">
        <f>ROUND(E147*P147,2)</f>
        <v>0.42</v>
      </c>
      <c r="R147" s="256"/>
      <c r="S147" s="256" t="s">
        <v>120</v>
      </c>
      <c r="T147" s="257" t="s">
        <v>120</v>
      </c>
      <c r="U147" s="233">
        <v>0.63200000000000001</v>
      </c>
      <c r="V147" s="233">
        <f>ROUND(E147*U147,2)</f>
        <v>0.6</v>
      </c>
      <c r="W147" s="233"/>
      <c r="X147" s="233" t="s">
        <v>121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122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70" t="s">
        <v>316</v>
      </c>
      <c r="D148" s="234"/>
      <c r="E148" s="235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124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70" t="s">
        <v>317</v>
      </c>
      <c r="D149" s="234"/>
      <c r="E149" s="235">
        <v>0.95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124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71" t="s">
        <v>128</v>
      </c>
      <c r="D150" s="236"/>
      <c r="E150" s="237">
        <v>0.95</v>
      </c>
      <c r="F150" s="233"/>
      <c r="G150" s="233"/>
      <c r="H150" s="233"/>
      <c r="I150" s="233"/>
      <c r="J150" s="233"/>
      <c r="K150" s="233"/>
      <c r="L150" s="233"/>
      <c r="M150" s="233"/>
      <c r="N150" s="233"/>
      <c r="O150" s="233"/>
      <c r="P150" s="233"/>
      <c r="Q150" s="233"/>
      <c r="R150" s="233"/>
      <c r="S150" s="233"/>
      <c r="T150" s="233"/>
      <c r="U150" s="233"/>
      <c r="V150" s="233"/>
      <c r="W150" s="233"/>
      <c r="X150" s="23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124</v>
      </c>
      <c r="AH150" s="214">
        <v>1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51">
        <v>22</v>
      </c>
      <c r="B151" s="252" t="s">
        <v>206</v>
      </c>
      <c r="C151" s="269" t="s">
        <v>207</v>
      </c>
      <c r="D151" s="253" t="s">
        <v>189</v>
      </c>
      <c r="E151" s="254">
        <v>0.95</v>
      </c>
      <c r="F151" s="255"/>
      <c r="G151" s="256">
        <f>ROUND(E151*F151,2)</f>
        <v>0</v>
      </c>
      <c r="H151" s="255"/>
      <c r="I151" s="256">
        <f>ROUND(E151*H151,2)</f>
        <v>0</v>
      </c>
      <c r="J151" s="255"/>
      <c r="K151" s="256">
        <f>ROUND(E151*J151,2)</f>
        <v>0</v>
      </c>
      <c r="L151" s="256">
        <v>21</v>
      </c>
      <c r="M151" s="256">
        <f>G151*(1+L151/100)</f>
        <v>0</v>
      </c>
      <c r="N151" s="256">
        <v>0</v>
      </c>
      <c r="O151" s="256">
        <f>ROUND(E151*N151,2)</f>
        <v>0</v>
      </c>
      <c r="P151" s="256">
        <v>0.44</v>
      </c>
      <c r="Q151" s="256">
        <f>ROUND(E151*P151,2)</f>
        <v>0.42</v>
      </c>
      <c r="R151" s="256"/>
      <c r="S151" s="256" t="s">
        <v>120</v>
      </c>
      <c r="T151" s="257" t="s">
        <v>120</v>
      </c>
      <c r="U151" s="233">
        <v>0.376</v>
      </c>
      <c r="V151" s="233">
        <f>ROUND(E151*U151,2)</f>
        <v>0.36</v>
      </c>
      <c r="W151" s="233"/>
      <c r="X151" s="233" t="s">
        <v>121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122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70" t="s">
        <v>316</v>
      </c>
      <c r="D152" s="234"/>
      <c r="E152" s="235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124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70" t="s">
        <v>317</v>
      </c>
      <c r="D153" s="234"/>
      <c r="E153" s="235">
        <v>0.95</v>
      </c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33"/>
      <c r="V153" s="233"/>
      <c r="W153" s="233"/>
      <c r="X153" s="23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124</v>
      </c>
      <c r="AH153" s="214">
        <v>5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71" t="s">
        <v>128</v>
      </c>
      <c r="D154" s="236"/>
      <c r="E154" s="237">
        <v>0.95</v>
      </c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3"/>
      <c r="V154" s="233"/>
      <c r="W154" s="233"/>
      <c r="X154" s="23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124</v>
      </c>
      <c r="AH154" s="214">
        <v>1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51">
        <v>23</v>
      </c>
      <c r="B155" s="252" t="s">
        <v>192</v>
      </c>
      <c r="C155" s="269" t="s">
        <v>193</v>
      </c>
      <c r="D155" s="253" t="s">
        <v>194</v>
      </c>
      <c r="E155" s="254">
        <v>10.199999999999999</v>
      </c>
      <c r="F155" s="255"/>
      <c r="G155" s="256">
        <f>ROUND(E155*F155,2)</f>
        <v>0</v>
      </c>
      <c r="H155" s="255"/>
      <c r="I155" s="256">
        <f>ROUND(E155*H155,2)</f>
        <v>0</v>
      </c>
      <c r="J155" s="255"/>
      <c r="K155" s="256">
        <f>ROUND(E155*J155,2)</f>
        <v>0</v>
      </c>
      <c r="L155" s="256">
        <v>21</v>
      </c>
      <c r="M155" s="256">
        <f>G155*(1+L155/100)</f>
        <v>0</v>
      </c>
      <c r="N155" s="256">
        <v>0</v>
      </c>
      <c r="O155" s="256">
        <f>ROUND(E155*N155,2)</f>
        <v>0</v>
      </c>
      <c r="P155" s="256">
        <v>0</v>
      </c>
      <c r="Q155" s="256">
        <f>ROUND(E155*P155,2)</f>
        <v>0</v>
      </c>
      <c r="R155" s="256"/>
      <c r="S155" s="256" t="s">
        <v>120</v>
      </c>
      <c r="T155" s="257" t="s">
        <v>120</v>
      </c>
      <c r="U155" s="233">
        <v>5.5E-2</v>
      </c>
      <c r="V155" s="233">
        <f>ROUND(E155*U155,2)</f>
        <v>0.56000000000000005</v>
      </c>
      <c r="W155" s="233"/>
      <c r="X155" s="233" t="s">
        <v>121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122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70" t="s">
        <v>256</v>
      </c>
      <c r="D156" s="234"/>
      <c r="E156" s="235"/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  <c r="P156" s="233"/>
      <c r="Q156" s="233"/>
      <c r="R156" s="233"/>
      <c r="S156" s="233"/>
      <c r="T156" s="233"/>
      <c r="U156" s="233"/>
      <c r="V156" s="233"/>
      <c r="W156" s="233"/>
      <c r="X156" s="23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124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70" t="s">
        <v>257</v>
      </c>
      <c r="D157" s="234"/>
      <c r="E157" s="235"/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124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70" t="s">
        <v>318</v>
      </c>
      <c r="D158" s="234"/>
      <c r="E158" s="235">
        <v>10.199999999999999</v>
      </c>
      <c r="F158" s="233"/>
      <c r="G158" s="233"/>
      <c r="H158" s="233"/>
      <c r="I158" s="233"/>
      <c r="J158" s="233"/>
      <c r="K158" s="233"/>
      <c r="L158" s="233"/>
      <c r="M158" s="233"/>
      <c r="N158" s="233"/>
      <c r="O158" s="233"/>
      <c r="P158" s="233"/>
      <c r="Q158" s="233"/>
      <c r="R158" s="233"/>
      <c r="S158" s="233"/>
      <c r="T158" s="233"/>
      <c r="U158" s="233"/>
      <c r="V158" s="233"/>
      <c r="W158" s="233"/>
      <c r="X158" s="23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124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71" t="s">
        <v>128</v>
      </c>
      <c r="D159" s="236"/>
      <c r="E159" s="237">
        <v>10.199999999999999</v>
      </c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124</v>
      </c>
      <c r="AH159" s="214">
        <v>1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51">
        <v>24</v>
      </c>
      <c r="B160" s="252" t="s">
        <v>198</v>
      </c>
      <c r="C160" s="269" t="s">
        <v>199</v>
      </c>
      <c r="D160" s="253" t="s">
        <v>189</v>
      </c>
      <c r="E160" s="254">
        <v>1.7849999999999999</v>
      </c>
      <c r="F160" s="255"/>
      <c r="G160" s="256">
        <f>ROUND(E160*F160,2)</f>
        <v>0</v>
      </c>
      <c r="H160" s="255"/>
      <c r="I160" s="256">
        <f>ROUND(E160*H160,2)</f>
        <v>0</v>
      </c>
      <c r="J160" s="255"/>
      <c r="K160" s="256">
        <f>ROUND(E160*J160,2)</f>
        <v>0</v>
      </c>
      <c r="L160" s="256">
        <v>21</v>
      </c>
      <c r="M160" s="256">
        <f>G160*(1+L160/100)</f>
        <v>0</v>
      </c>
      <c r="N160" s="256">
        <v>0</v>
      </c>
      <c r="O160" s="256">
        <f>ROUND(E160*N160,2)</f>
        <v>0</v>
      </c>
      <c r="P160" s="256">
        <v>0.33</v>
      </c>
      <c r="Q160" s="256">
        <f>ROUND(E160*P160,2)</f>
        <v>0.59</v>
      </c>
      <c r="R160" s="256"/>
      <c r="S160" s="256" t="s">
        <v>120</v>
      </c>
      <c r="T160" s="257" t="s">
        <v>120</v>
      </c>
      <c r="U160" s="233">
        <v>0.625</v>
      </c>
      <c r="V160" s="233">
        <f>ROUND(E160*U160,2)</f>
        <v>1.1200000000000001</v>
      </c>
      <c r="W160" s="233"/>
      <c r="X160" s="233" t="s">
        <v>121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122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70" t="s">
        <v>256</v>
      </c>
      <c r="D161" s="234"/>
      <c r="E161" s="235"/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  <c r="P161" s="233"/>
      <c r="Q161" s="233"/>
      <c r="R161" s="233"/>
      <c r="S161" s="233"/>
      <c r="T161" s="233"/>
      <c r="U161" s="233"/>
      <c r="V161" s="233"/>
      <c r="W161" s="233"/>
      <c r="X161" s="23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124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70" t="s">
        <v>257</v>
      </c>
      <c r="D162" s="234"/>
      <c r="E162" s="235"/>
      <c r="F162" s="233"/>
      <c r="G162" s="233"/>
      <c r="H162" s="233"/>
      <c r="I162" s="233"/>
      <c r="J162" s="233"/>
      <c r="K162" s="233"/>
      <c r="L162" s="233"/>
      <c r="M162" s="233"/>
      <c r="N162" s="233"/>
      <c r="O162" s="233"/>
      <c r="P162" s="233"/>
      <c r="Q162" s="233"/>
      <c r="R162" s="233"/>
      <c r="S162" s="233"/>
      <c r="T162" s="233"/>
      <c r="U162" s="233"/>
      <c r="V162" s="233"/>
      <c r="W162" s="233"/>
      <c r="X162" s="23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124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70" t="s">
        <v>284</v>
      </c>
      <c r="D163" s="234"/>
      <c r="E163" s="235">
        <v>1.7849999999999999</v>
      </c>
      <c r="F163" s="233"/>
      <c r="G163" s="233"/>
      <c r="H163" s="233"/>
      <c r="I163" s="233"/>
      <c r="J163" s="233"/>
      <c r="K163" s="233"/>
      <c r="L163" s="233"/>
      <c r="M163" s="233"/>
      <c r="N163" s="233"/>
      <c r="O163" s="233"/>
      <c r="P163" s="233"/>
      <c r="Q163" s="233"/>
      <c r="R163" s="233"/>
      <c r="S163" s="233"/>
      <c r="T163" s="233"/>
      <c r="U163" s="233"/>
      <c r="V163" s="233"/>
      <c r="W163" s="233"/>
      <c r="X163" s="23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124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/>
      <c r="B164" s="232"/>
      <c r="C164" s="271" t="s">
        <v>128</v>
      </c>
      <c r="D164" s="236"/>
      <c r="E164" s="237">
        <v>1.7849999999999999</v>
      </c>
      <c r="F164" s="233"/>
      <c r="G164" s="233"/>
      <c r="H164" s="233"/>
      <c r="I164" s="233"/>
      <c r="J164" s="233"/>
      <c r="K164" s="233"/>
      <c r="L164" s="233"/>
      <c r="M164" s="233"/>
      <c r="N164" s="233"/>
      <c r="O164" s="233"/>
      <c r="P164" s="233"/>
      <c r="Q164" s="233"/>
      <c r="R164" s="233"/>
      <c r="S164" s="233"/>
      <c r="T164" s="233"/>
      <c r="U164" s="233"/>
      <c r="V164" s="233"/>
      <c r="W164" s="233"/>
      <c r="X164" s="23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124</v>
      </c>
      <c r="AH164" s="214">
        <v>1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51">
        <v>25</v>
      </c>
      <c r="B165" s="252" t="s">
        <v>203</v>
      </c>
      <c r="C165" s="269" t="s">
        <v>204</v>
      </c>
      <c r="D165" s="253" t="s">
        <v>189</v>
      </c>
      <c r="E165" s="254">
        <v>1.7849999999999999</v>
      </c>
      <c r="F165" s="255"/>
      <c r="G165" s="256">
        <f>ROUND(E165*F165,2)</f>
        <v>0</v>
      </c>
      <c r="H165" s="255"/>
      <c r="I165" s="256">
        <f>ROUND(E165*H165,2)</f>
        <v>0</v>
      </c>
      <c r="J165" s="255"/>
      <c r="K165" s="256">
        <f>ROUND(E165*J165,2)</f>
        <v>0</v>
      </c>
      <c r="L165" s="256">
        <v>21</v>
      </c>
      <c r="M165" s="256">
        <f>G165*(1+L165/100)</f>
        <v>0</v>
      </c>
      <c r="N165" s="256">
        <v>0</v>
      </c>
      <c r="O165" s="256">
        <f>ROUND(E165*N165,2)</f>
        <v>0</v>
      </c>
      <c r="P165" s="256">
        <v>0.33</v>
      </c>
      <c r="Q165" s="256">
        <f>ROUND(E165*P165,2)</f>
        <v>0.59</v>
      </c>
      <c r="R165" s="256"/>
      <c r="S165" s="256" t="s">
        <v>120</v>
      </c>
      <c r="T165" s="257" t="s">
        <v>120</v>
      </c>
      <c r="U165" s="233">
        <v>0.52649999999999997</v>
      </c>
      <c r="V165" s="233">
        <f>ROUND(E165*U165,2)</f>
        <v>0.94</v>
      </c>
      <c r="W165" s="233"/>
      <c r="X165" s="233" t="s">
        <v>121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122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70" t="s">
        <v>319</v>
      </c>
      <c r="D166" s="234"/>
      <c r="E166" s="235">
        <v>1.7849999999999999</v>
      </c>
      <c r="F166" s="233"/>
      <c r="G166" s="233"/>
      <c r="H166" s="233"/>
      <c r="I166" s="233"/>
      <c r="J166" s="233"/>
      <c r="K166" s="233"/>
      <c r="L166" s="233"/>
      <c r="M166" s="233"/>
      <c r="N166" s="233"/>
      <c r="O166" s="233"/>
      <c r="P166" s="233"/>
      <c r="Q166" s="233"/>
      <c r="R166" s="233"/>
      <c r="S166" s="233"/>
      <c r="T166" s="233"/>
      <c r="U166" s="233"/>
      <c r="V166" s="233"/>
      <c r="W166" s="233"/>
      <c r="X166" s="23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124</v>
      </c>
      <c r="AH166" s="214">
        <v>5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71" t="s">
        <v>128</v>
      </c>
      <c r="D167" s="236"/>
      <c r="E167" s="237">
        <v>1.7849999999999999</v>
      </c>
      <c r="F167" s="233"/>
      <c r="G167" s="233"/>
      <c r="H167" s="233"/>
      <c r="I167" s="233"/>
      <c r="J167" s="233"/>
      <c r="K167" s="233"/>
      <c r="L167" s="233"/>
      <c r="M167" s="233"/>
      <c r="N167" s="233"/>
      <c r="O167" s="233"/>
      <c r="P167" s="233"/>
      <c r="Q167" s="233"/>
      <c r="R167" s="233"/>
      <c r="S167" s="233"/>
      <c r="T167" s="233"/>
      <c r="U167" s="233"/>
      <c r="V167" s="233"/>
      <c r="W167" s="233"/>
      <c r="X167" s="23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124</v>
      </c>
      <c r="AH167" s="214">
        <v>1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51">
        <v>26</v>
      </c>
      <c r="B168" s="252" t="s">
        <v>206</v>
      </c>
      <c r="C168" s="269" t="s">
        <v>207</v>
      </c>
      <c r="D168" s="253" t="s">
        <v>189</v>
      </c>
      <c r="E168" s="254">
        <v>1.7849999999999999</v>
      </c>
      <c r="F168" s="255"/>
      <c r="G168" s="256">
        <f>ROUND(E168*F168,2)</f>
        <v>0</v>
      </c>
      <c r="H168" s="255"/>
      <c r="I168" s="256">
        <f>ROUND(E168*H168,2)</f>
        <v>0</v>
      </c>
      <c r="J168" s="255"/>
      <c r="K168" s="256">
        <f>ROUND(E168*J168,2)</f>
        <v>0</v>
      </c>
      <c r="L168" s="256">
        <v>21</v>
      </c>
      <c r="M168" s="256">
        <f>G168*(1+L168/100)</f>
        <v>0</v>
      </c>
      <c r="N168" s="256">
        <v>0</v>
      </c>
      <c r="O168" s="256">
        <f>ROUND(E168*N168,2)</f>
        <v>0</v>
      </c>
      <c r="P168" s="256">
        <v>0.44</v>
      </c>
      <c r="Q168" s="256">
        <f>ROUND(E168*P168,2)</f>
        <v>0.79</v>
      </c>
      <c r="R168" s="256"/>
      <c r="S168" s="256" t="s">
        <v>120</v>
      </c>
      <c r="T168" s="257" t="s">
        <v>120</v>
      </c>
      <c r="U168" s="233">
        <v>0.376</v>
      </c>
      <c r="V168" s="233">
        <f>ROUND(E168*U168,2)</f>
        <v>0.67</v>
      </c>
      <c r="W168" s="233"/>
      <c r="X168" s="233" t="s">
        <v>121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122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1"/>
      <c r="B169" s="232"/>
      <c r="C169" s="270" t="s">
        <v>319</v>
      </c>
      <c r="D169" s="234"/>
      <c r="E169" s="235">
        <v>1.7849999999999999</v>
      </c>
      <c r="F169" s="233"/>
      <c r="G169" s="233"/>
      <c r="H169" s="233"/>
      <c r="I169" s="233"/>
      <c r="J169" s="233"/>
      <c r="K169" s="233"/>
      <c r="L169" s="233"/>
      <c r="M169" s="233"/>
      <c r="N169" s="233"/>
      <c r="O169" s="233"/>
      <c r="P169" s="233"/>
      <c r="Q169" s="233"/>
      <c r="R169" s="233"/>
      <c r="S169" s="233"/>
      <c r="T169" s="233"/>
      <c r="U169" s="233"/>
      <c r="V169" s="233"/>
      <c r="W169" s="233"/>
      <c r="X169" s="23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124</v>
      </c>
      <c r="AH169" s="214">
        <v>5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1"/>
      <c r="B170" s="232"/>
      <c r="C170" s="271" t="s">
        <v>128</v>
      </c>
      <c r="D170" s="236"/>
      <c r="E170" s="237">
        <v>1.7849999999999999</v>
      </c>
      <c r="F170" s="233"/>
      <c r="G170" s="233"/>
      <c r="H170" s="233"/>
      <c r="I170" s="233"/>
      <c r="J170" s="233"/>
      <c r="K170" s="233"/>
      <c r="L170" s="233"/>
      <c r="M170" s="233"/>
      <c r="N170" s="233"/>
      <c r="O170" s="233"/>
      <c r="P170" s="233"/>
      <c r="Q170" s="233"/>
      <c r="R170" s="233"/>
      <c r="S170" s="233"/>
      <c r="T170" s="233"/>
      <c r="U170" s="233"/>
      <c r="V170" s="233"/>
      <c r="W170" s="233"/>
      <c r="X170" s="23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124</v>
      </c>
      <c r="AH170" s="214">
        <v>1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x14ac:dyDescent="0.2">
      <c r="A171" s="245" t="s">
        <v>115</v>
      </c>
      <c r="B171" s="246" t="s">
        <v>73</v>
      </c>
      <c r="C171" s="268" t="s">
        <v>74</v>
      </c>
      <c r="D171" s="247"/>
      <c r="E171" s="248"/>
      <c r="F171" s="249"/>
      <c r="G171" s="249">
        <f>SUMIF(AG172:AG195,"&lt;&gt;NOR",G172:G195)</f>
        <v>0</v>
      </c>
      <c r="H171" s="249"/>
      <c r="I171" s="249">
        <f>SUM(I172:I195)</f>
        <v>0</v>
      </c>
      <c r="J171" s="249"/>
      <c r="K171" s="249">
        <f>SUM(K172:K195)</f>
        <v>0</v>
      </c>
      <c r="L171" s="249"/>
      <c r="M171" s="249">
        <f>SUM(M172:M195)</f>
        <v>0</v>
      </c>
      <c r="N171" s="249"/>
      <c r="O171" s="249">
        <f>SUM(O172:O195)</f>
        <v>3.0900000000000003</v>
      </c>
      <c r="P171" s="249"/>
      <c r="Q171" s="249">
        <f>SUM(Q172:Q195)</f>
        <v>0</v>
      </c>
      <c r="R171" s="249"/>
      <c r="S171" s="249"/>
      <c r="T171" s="250"/>
      <c r="U171" s="244"/>
      <c r="V171" s="244">
        <f>SUM(V172:V195)</f>
        <v>3.18</v>
      </c>
      <c r="W171" s="244"/>
      <c r="X171" s="244"/>
      <c r="AG171" t="s">
        <v>116</v>
      </c>
    </row>
    <row r="172" spans="1:60" outlineLevel="1" x14ac:dyDescent="0.2">
      <c r="A172" s="251">
        <v>27</v>
      </c>
      <c r="B172" s="252" t="s">
        <v>320</v>
      </c>
      <c r="C172" s="269" t="s">
        <v>321</v>
      </c>
      <c r="D172" s="253" t="s">
        <v>189</v>
      </c>
      <c r="E172" s="254">
        <v>0.95</v>
      </c>
      <c r="F172" s="255"/>
      <c r="G172" s="256">
        <f>ROUND(E172*F172,2)</f>
        <v>0</v>
      </c>
      <c r="H172" s="255"/>
      <c r="I172" s="256">
        <f>ROUND(E172*H172,2)</f>
        <v>0</v>
      </c>
      <c r="J172" s="255"/>
      <c r="K172" s="256">
        <f>ROUND(E172*J172,2)</f>
        <v>0</v>
      </c>
      <c r="L172" s="256">
        <v>21</v>
      </c>
      <c r="M172" s="256">
        <f>G172*(1+L172/100)</f>
        <v>0</v>
      </c>
      <c r="N172" s="256">
        <v>7.3899999999999993E-2</v>
      </c>
      <c r="O172" s="256">
        <f>ROUND(E172*N172,2)</f>
        <v>7.0000000000000007E-2</v>
      </c>
      <c r="P172" s="256">
        <v>0</v>
      </c>
      <c r="Q172" s="256">
        <f>ROUND(E172*P172,2)</f>
        <v>0</v>
      </c>
      <c r="R172" s="256"/>
      <c r="S172" s="256" t="s">
        <v>120</v>
      </c>
      <c r="T172" s="257" t="s">
        <v>120</v>
      </c>
      <c r="U172" s="233">
        <v>0.47799999999999998</v>
      </c>
      <c r="V172" s="233">
        <f>ROUND(E172*U172,2)</f>
        <v>0.45</v>
      </c>
      <c r="W172" s="233"/>
      <c r="X172" s="233" t="s">
        <v>121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122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/>
      <c r="B173" s="232"/>
      <c r="C173" s="270" t="s">
        <v>322</v>
      </c>
      <c r="D173" s="234"/>
      <c r="E173" s="235"/>
      <c r="F173" s="233"/>
      <c r="G173" s="233"/>
      <c r="H173" s="233"/>
      <c r="I173" s="233"/>
      <c r="J173" s="233"/>
      <c r="K173" s="233"/>
      <c r="L173" s="233"/>
      <c r="M173" s="233"/>
      <c r="N173" s="233"/>
      <c r="O173" s="233"/>
      <c r="P173" s="233"/>
      <c r="Q173" s="233"/>
      <c r="R173" s="233"/>
      <c r="S173" s="233"/>
      <c r="T173" s="233"/>
      <c r="U173" s="233"/>
      <c r="V173" s="233"/>
      <c r="W173" s="233"/>
      <c r="X173" s="23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124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1"/>
      <c r="B174" s="232"/>
      <c r="C174" s="270" t="s">
        <v>317</v>
      </c>
      <c r="D174" s="234"/>
      <c r="E174" s="235">
        <v>0.95</v>
      </c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  <c r="P174" s="233"/>
      <c r="Q174" s="233"/>
      <c r="R174" s="233"/>
      <c r="S174" s="233"/>
      <c r="T174" s="233"/>
      <c r="U174" s="233"/>
      <c r="V174" s="233"/>
      <c r="W174" s="233"/>
      <c r="X174" s="23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124</v>
      </c>
      <c r="AH174" s="214">
        <v>5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/>
      <c r="B175" s="232"/>
      <c r="C175" s="271" t="s">
        <v>128</v>
      </c>
      <c r="D175" s="236"/>
      <c r="E175" s="237">
        <v>0.95</v>
      </c>
      <c r="F175" s="233"/>
      <c r="G175" s="233"/>
      <c r="H175" s="233"/>
      <c r="I175" s="233"/>
      <c r="J175" s="233"/>
      <c r="K175" s="233"/>
      <c r="L175" s="233"/>
      <c r="M175" s="233"/>
      <c r="N175" s="233"/>
      <c r="O175" s="233"/>
      <c r="P175" s="233"/>
      <c r="Q175" s="233"/>
      <c r="R175" s="233"/>
      <c r="S175" s="233"/>
      <c r="T175" s="233"/>
      <c r="U175" s="233"/>
      <c r="V175" s="233"/>
      <c r="W175" s="233"/>
      <c r="X175" s="23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124</v>
      </c>
      <c r="AH175" s="214">
        <v>1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51">
        <v>28</v>
      </c>
      <c r="B176" s="252" t="s">
        <v>323</v>
      </c>
      <c r="C176" s="269" t="s">
        <v>324</v>
      </c>
      <c r="D176" s="253" t="s">
        <v>189</v>
      </c>
      <c r="E176" s="254">
        <v>0.95</v>
      </c>
      <c r="F176" s="255"/>
      <c r="G176" s="256">
        <f>ROUND(E176*F176,2)</f>
        <v>0</v>
      </c>
      <c r="H176" s="255"/>
      <c r="I176" s="256">
        <f>ROUND(E176*H176,2)</f>
        <v>0</v>
      </c>
      <c r="J176" s="255"/>
      <c r="K176" s="256">
        <f>ROUND(E176*J176,2)</f>
        <v>0</v>
      </c>
      <c r="L176" s="256">
        <v>21</v>
      </c>
      <c r="M176" s="256">
        <f>G176*(1+L176/100)</f>
        <v>0</v>
      </c>
      <c r="N176" s="256">
        <v>0.40481</v>
      </c>
      <c r="O176" s="256">
        <f>ROUND(E176*N176,2)</f>
        <v>0.38</v>
      </c>
      <c r="P176" s="256">
        <v>0</v>
      </c>
      <c r="Q176" s="256">
        <f>ROUND(E176*P176,2)</f>
        <v>0</v>
      </c>
      <c r="R176" s="256"/>
      <c r="S176" s="256" t="s">
        <v>120</v>
      </c>
      <c r="T176" s="257" t="s">
        <v>120</v>
      </c>
      <c r="U176" s="233">
        <v>1.9E-2</v>
      </c>
      <c r="V176" s="233">
        <f>ROUND(E176*U176,2)</f>
        <v>0.02</v>
      </c>
      <c r="W176" s="233"/>
      <c r="X176" s="233" t="s">
        <v>121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122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1"/>
      <c r="B177" s="232"/>
      <c r="C177" s="270" t="s">
        <v>322</v>
      </c>
      <c r="D177" s="234"/>
      <c r="E177" s="235"/>
      <c r="F177" s="233"/>
      <c r="G177" s="233"/>
      <c r="H177" s="233"/>
      <c r="I177" s="233"/>
      <c r="J177" s="233"/>
      <c r="K177" s="233"/>
      <c r="L177" s="233"/>
      <c r="M177" s="233"/>
      <c r="N177" s="233"/>
      <c r="O177" s="233"/>
      <c r="P177" s="233"/>
      <c r="Q177" s="233"/>
      <c r="R177" s="233"/>
      <c r="S177" s="233"/>
      <c r="T177" s="233"/>
      <c r="U177" s="233"/>
      <c r="V177" s="233"/>
      <c r="W177" s="233"/>
      <c r="X177" s="23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124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70" t="s">
        <v>317</v>
      </c>
      <c r="D178" s="234"/>
      <c r="E178" s="235">
        <v>0.95</v>
      </c>
      <c r="F178" s="233"/>
      <c r="G178" s="233"/>
      <c r="H178" s="233"/>
      <c r="I178" s="233"/>
      <c r="J178" s="233"/>
      <c r="K178" s="233"/>
      <c r="L178" s="233"/>
      <c r="M178" s="233"/>
      <c r="N178" s="233"/>
      <c r="O178" s="233"/>
      <c r="P178" s="233"/>
      <c r="Q178" s="233"/>
      <c r="R178" s="233"/>
      <c r="S178" s="233"/>
      <c r="T178" s="233"/>
      <c r="U178" s="233"/>
      <c r="V178" s="233"/>
      <c r="W178" s="233"/>
      <c r="X178" s="23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124</v>
      </c>
      <c r="AH178" s="214">
        <v>5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71" t="s">
        <v>128</v>
      </c>
      <c r="D179" s="236"/>
      <c r="E179" s="237">
        <v>0.95</v>
      </c>
      <c r="F179" s="233"/>
      <c r="G179" s="233"/>
      <c r="H179" s="233"/>
      <c r="I179" s="233"/>
      <c r="J179" s="233"/>
      <c r="K179" s="233"/>
      <c r="L179" s="233"/>
      <c r="M179" s="233"/>
      <c r="N179" s="233"/>
      <c r="O179" s="233"/>
      <c r="P179" s="233"/>
      <c r="Q179" s="233"/>
      <c r="R179" s="233"/>
      <c r="S179" s="233"/>
      <c r="T179" s="233"/>
      <c r="U179" s="233"/>
      <c r="V179" s="233"/>
      <c r="W179" s="233"/>
      <c r="X179" s="23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124</v>
      </c>
      <c r="AH179" s="214">
        <v>1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51">
        <v>29</v>
      </c>
      <c r="B180" s="252" t="s">
        <v>325</v>
      </c>
      <c r="C180" s="269" t="s">
        <v>326</v>
      </c>
      <c r="D180" s="253" t="s">
        <v>189</v>
      </c>
      <c r="E180" s="254">
        <v>0.95</v>
      </c>
      <c r="F180" s="255"/>
      <c r="G180" s="256">
        <f>ROUND(E180*F180,2)</f>
        <v>0</v>
      </c>
      <c r="H180" s="255"/>
      <c r="I180" s="256">
        <f>ROUND(E180*H180,2)</f>
        <v>0</v>
      </c>
      <c r="J180" s="255"/>
      <c r="K180" s="256">
        <f>ROUND(E180*J180,2)</f>
        <v>0</v>
      </c>
      <c r="L180" s="256">
        <v>21</v>
      </c>
      <c r="M180" s="256">
        <f>G180*(1+L180/100)</f>
        <v>0</v>
      </c>
      <c r="N180" s="256">
        <v>0.441</v>
      </c>
      <c r="O180" s="256">
        <f>ROUND(E180*N180,2)</f>
        <v>0.42</v>
      </c>
      <c r="P180" s="256">
        <v>0</v>
      </c>
      <c r="Q180" s="256">
        <f>ROUND(E180*P180,2)</f>
        <v>0</v>
      </c>
      <c r="R180" s="256"/>
      <c r="S180" s="256" t="s">
        <v>120</v>
      </c>
      <c r="T180" s="257" t="s">
        <v>120</v>
      </c>
      <c r="U180" s="233">
        <v>2.9000000000000001E-2</v>
      </c>
      <c r="V180" s="233">
        <f>ROUND(E180*U180,2)</f>
        <v>0.03</v>
      </c>
      <c r="W180" s="233"/>
      <c r="X180" s="233" t="s">
        <v>121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122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70" t="s">
        <v>322</v>
      </c>
      <c r="D181" s="234"/>
      <c r="E181" s="235"/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  <c r="P181" s="233"/>
      <c r="Q181" s="233"/>
      <c r="R181" s="233"/>
      <c r="S181" s="233"/>
      <c r="T181" s="233"/>
      <c r="U181" s="233"/>
      <c r="V181" s="233"/>
      <c r="W181" s="233"/>
      <c r="X181" s="23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124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70" t="s">
        <v>317</v>
      </c>
      <c r="D182" s="234"/>
      <c r="E182" s="235">
        <v>0.95</v>
      </c>
      <c r="F182" s="233"/>
      <c r="G182" s="233"/>
      <c r="H182" s="233"/>
      <c r="I182" s="233"/>
      <c r="J182" s="233"/>
      <c r="K182" s="233"/>
      <c r="L182" s="233"/>
      <c r="M182" s="233"/>
      <c r="N182" s="233"/>
      <c r="O182" s="233"/>
      <c r="P182" s="233"/>
      <c r="Q182" s="233"/>
      <c r="R182" s="233"/>
      <c r="S182" s="233"/>
      <c r="T182" s="233"/>
      <c r="U182" s="233"/>
      <c r="V182" s="233"/>
      <c r="W182" s="233"/>
      <c r="X182" s="23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124</v>
      </c>
      <c r="AH182" s="214">
        <v>5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71" t="s">
        <v>128</v>
      </c>
      <c r="D183" s="236"/>
      <c r="E183" s="237">
        <v>0.95</v>
      </c>
      <c r="F183" s="233"/>
      <c r="G183" s="233"/>
      <c r="H183" s="233"/>
      <c r="I183" s="233"/>
      <c r="J183" s="233"/>
      <c r="K183" s="233"/>
      <c r="L183" s="233"/>
      <c r="M183" s="233"/>
      <c r="N183" s="233"/>
      <c r="O183" s="233"/>
      <c r="P183" s="233"/>
      <c r="Q183" s="233"/>
      <c r="R183" s="233"/>
      <c r="S183" s="233"/>
      <c r="T183" s="233"/>
      <c r="U183" s="233"/>
      <c r="V183" s="233"/>
      <c r="W183" s="233"/>
      <c r="X183" s="23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124</v>
      </c>
      <c r="AH183" s="214">
        <v>1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51">
        <v>30</v>
      </c>
      <c r="B184" s="252" t="s">
        <v>208</v>
      </c>
      <c r="C184" s="269" t="s">
        <v>209</v>
      </c>
      <c r="D184" s="253" t="s">
        <v>194</v>
      </c>
      <c r="E184" s="254">
        <v>10.199999999999999</v>
      </c>
      <c r="F184" s="255"/>
      <c r="G184" s="256">
        <f>ROUND(E184*F184,2)</f>
        <v>0</v>
      </c>
      <c r="H184" s="255"/>
      <c r="I184" s="256">
        <f>ROUND(E184*H184,2)</f>
        <v>0</v>
      </c>
      <c r="J184" s="255"/>
      <c r="K184" s="256">
        <f>ROUND(E184*J184,2)</f>
        <v>0</v>
      </c>
      <c r="L184" s="256">
        <v>21</v>
      </c>
      <c r="M184" s="256">
        <f>G184*(1+L184/100)</f>
        <v>0</v>
      </c>
      <c r="N184" s="256">
        <v>4.3E-3</v>
      </c>
      <c r="O184" s="256">
        <f>ROUND(E184*N184,2)</f>
        <v>0.04</v>
      </c>
      <c r="P184" s="256">
        <v>0</v>
      </c>
      <c r="Q184" s="256">
        <f>ROUND(E184*P184,2)</f>
        <v>0</v>
      </c>
      <c r="R184" s="256"/>
      <c r="S184" s="256" t="s">
        <v>210</v>
      </c>
      <c r="T184" s="257" t="s">
        <v>211</v>
      </c>
      <c r="U184" s="233">
        <v>0.20799999999999999</v>
      </c>
      <c r="V184" s="233">
        <f>ROUND(E184*U184,2)</f>
        <v>2.12</v>
      </c>
      <c r="W184" s="233"/>
      <c r="X184" s="233" t="s">
        <v>121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122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70" t="s">
        <v>212</v>
      </c>
      <c r="D185" s="234"/>
      <c r="E185" s="235"/>
      <c r="F185" s="233"/>
      <c r="G185" s="233"/>
      <c r="H185" s="233"/>
      <c r="I185" s="233"/>
      <c r="J185" s="233"/>
      <c r="K185" s="233"/>
      <c r="L185" s="233"/>
      <c r="M185" s="233"/>
      <c r="N185" s="233"/>
      <c r="O185" s="233"/>
      <c r="P185" s="233"/>
      <c r="Q185" s="233"/>
      <c r="R185" s="233"/>
      <c r="S185" s="233"/>
      <c r="T185" s="233"/>
      <c r="U185" s="233"/>
      <c r="V185" s="233"/>
      <c r="W185" s="233"/>
      <c r="X185" s="23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124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70" t="s">
        <v>327</v>
      </c>
      <c r="D186" s="234"/>
      <c r="E186" s="235">
        <v>10.199999999999999</v>
      </c>
      <c r="F186" s="233"/>
      <c r="G186" s="233"/>
      <c r="H186" s="233"/>
      <c r="I186" s="233"/>
      <c r="J186" s="233"/>
      <c r="K186" s="233"/>
      <c r="L186" s="233"/>
      <c r="M186" s="233"/>
      <c r="N186" s="233"/>
      <c r="O186" s="233"/>
      <c r="P186" s="233"/>
      <c r="Q186" s="233"/>
      <c r="R186" s="233"/>
      <c r="S186" s="233"/>
      <c r="T186" s="233"/>
      <c r="U186" s="233"/>
      <c r="V186" s="233"/>
      <c r="W186" s="233"/>
      <c r="X186" s="23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124</v>
      </c>
      <c r="AH186" s="214">
        <v>5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71" t="s">
        <v>128</v>
      </c>
      <c r="D187" s="236"/>
      <c r="E187" s="237">
        <v>10.199999999999999</v>
      </c>
      <c r="F187" s="233"/>
      <c r="G187" s="233"/>
      <c r="H187" s="233"/>
      <c r="I187" s="233"/>
      <c r="J187" s="233"/>
      <c r="K187" s="233"/>
      <c r="L187" s="233"/>
      <c r="M187" s="233"/>
      <c r="N187" s="233"/>
      <c r="O187" s="233"/>
      <c r="P187" s="233"/>
      <c r="Q187" s="233"/>
      <c r="R187" s="233"/>
      <c r="S187" s="233"/>
      <c r="T187" s="233"/>
      <c r="U187" s="233"/>
      <c r="V187" s="233"/>
      <c r="W187" s="233"/>
      <c r="X187" s="23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124</v>
      </c>
      <c r="AH187" s="214">
        <v>1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51">
        <v>31</v>
      </c>
      <c r="B188" s="252" t="s">
        <v>328</v>
      </c>
      <c r="C188" s="269" t="s">
        <v>329</v>
      </c>
      <c r="D188" s="253" t="s">
        <v>189</v>
      </c>
      <c r="E188" s="254">
        <v>1.7849999999999999</v>
      </c>
      <c r="F188" s="255"/>
      <c r="G188" s="256">
        <f>ROUND(E188*F188,2)</f>
        <v>0</v>
      </c>
      <c r="H188" s="255"/>
      <c r="I188" s="256">
        <f>ROUND(E188*H188,2)</f>
        <v>0</v>
      </c>
      <c r="J188" s="255"/>
      <c r="K188" s="256">
        <f>ROUND(E188*J188,2)</f>
        <v>0</v>
      </c>
      <c r="L188" s="256">
        <v>21</v>
      </c>
      <c r="M188" s="256">
        <f>G188*(1+L188/100)</f>
        <v>0</v>
      </c>
      <c r="N188" s="256">
        <v>1.2220200000000001</v>
      </c>
      <c r="O188" s="256">
        <f>ROUND(E188*N188,2)</f>
        <v>2.1800000000000002</v>
      </c>
      <c r="P188" s="256">
        <v>0</v>
      </c>
      <c r="Q188" s="256">
        <f>ROUND(E188*P188,2)</f>
        <v>0</v>
      </c>
      <c r="R188" s="256"/>
      <c r="S188" s="256" t="s">
        <v>120</v>
      </c>
      <c r="T188" s="257" t="s">
        <v>120</v>
      </c>
      <c r="U188" s="233">
        <v>0.31405</v>
      </c>
      <c r="V188" s="233">
        <f>ROUND(E188*U188,2)</f>
        <v>0.56000000000000005</v>
      </c>
      <c r="W188" s="233"/>
      <c r="X188" s="233" t="s">
        <v>330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331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1"/>
      <c r="B189" s="232"/>
      <c r="C189" s="272" t="s">
        <v>332</v>
      </c>
      <c r="D189" s="259"/>
      <c r="E189" s="259"/>
      <c r="F189" s="259"/>
      <c r="G189" s="259"/>
      <c r="H189" s="233"/>
      <c r="I189" s="233"/>
      <c r="J189" s="233"/>
      <c r="K189" s="233"/>
      <c r="L189" s="233"/>
      <c r="M189" s="233"/>
      <c r="N189" s="233"/>
      <c r="O189" s="233"/>
      <c r="P189" s="233"/>
      <c r="Q189" s="233"/>
      <c r="R189" s="233"/>
      <c r="S189" s="233"/>
      <c r="T189" s="233"/>
      <c r="U189" s="233"/>
      <c r="V189" s="233"/>
      <c r="W189" s="233"/>
      <c r="X189" s="23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137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86" t="s">
        <v>333</v>
      </c>
      <c r="D190" s="285"/>
      <c r="E190" s="285"/>
      <c r="F190" s="285"/>
      <c r="G190" s="285"/>
      <c r="H190" s="233"/>
      <c r="I190" s="233"/>
      <c r="J190" s="233"/>
      <c r="K190" s="233"/>
      <c r="L190" s="233"/>
      <c r="M190" s="233"/>
      <c r="N190" s="233"/>
      <c r="O190" s="233"/>
      <c r="P190" s="233"/>
      <c r="Q190" s="233"/>
      <c r="R190" s="233"/>
      <c r="S190" s="233"/>
      <c r="T190" s="233"/>
      <c r="U190" s="233"/>
      <c r="V190" s="233"/>
      <c r="W190" s="233"/>
      <c r="X190" s="23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137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31"/>
      <c r="B191" s="232"/>
      <c r="C191" s="286" t="s">
        <v>334</v>
      </c>
      <c r="D191" s="285"/>
      <c r="E191" s="285"/>
      <c r="F191" s="285"/>
      <c r="G191" s="285"/>
      <c r="H191" s="233"/>
      <c r="I191" s="233"/>
      <c r="J191" s="233"/>
      <c r="K191" s="233"/>
      <c r="L191" s="233"/>
      <c r="M191" s="233"/>
      <c r="N191" s="233"/>
      <c r="O191" s="233"/>
      <c r="P191" s="233"/>
      <c r="Q191" s="233"/>
      <c r="R191" s="233"/>
      <c r="S191" s="233"/>
      <c r="T191" s="233"/>
      <c r="U191" s="233"/>
      <c r="V191" s="233"/>
      <c r="W191" s="233"/>
      <c r="X191" s="23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137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1"/>
      <c r="B192" s="232"/>
      <c r="C192" s="286" t="s">
        <v>335</v>
      </c>
      <c r="D192" s="285"/>
      <c r="E192" s="285"/>
      <c r="F192" s="285"/>
      <c r="G192" s="285"/>
      <c r="H192" s="233"/>
      <c r="I192" s="233"/>
      <c r="J192" s="233"/>
      <c r="K192" s="233"/>
      <c r="L192" s="233"/>
      <c r="M192" s="233"/>
      <c r="N192" s="233"/>
      <c r="O192" s="233"/>
      <c r="P192" s="233"/>
      <c r="Q192" s="233"/>
      <c r="R192" s="233"/>
      <c r="S192" s="233"/>
      <c r="T192" s="233"/>
      <c r="U192" s="233"/>
      <c r="V192" s="233"/>
      <c r="W192" s="233"/>
      <c r="X192" s="23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137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70" t="s">
        <v>212</v>
      </c>
      <c r="D193" s="234"/>
      <c r="E193" s="235"/>
      <c r="F193" s="233"/>
      <c r="G193" s="233"/>
      <c r="H193" s="233"/>
      <c r="I193" s="233"/>
      <c r="J193" s="233"/>
      <c r="K193" s="233"/>
      <c r="L193" s="233"/>
      <c r="M193" s="233"/>
      <c r="N193" s="233"/>
      <c r="O193" s="233"/>
      <c r="P193" s="233"/>
      <c r="Q193" s="233"/>
      <c r="R193" s="233"/>
      <c r="S193" s="233"/>
      <c r="T193" s="233"/>
      <c r="U193" s="233"/>
      <c r="V193" s="233"/>
      <c r="W193" s="233"/>
      <c r="X193" s="23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124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70" t="s">
        <v>319</v>
      </c>
      <c r="D194" s="234"/>
      <c r="E194" s="235">
        <v>1.7849999999999999</v>
      </c>
      <c r="F194" s="233"/>
      <c r="G194" s="233"/>
      <c r="H194" s="233"/>
      <c r="I194" s="233"/>
      <c r="J194" s="233"/>
      <c r="K194" s="233"/>
      <c r="L194" s="233"/>
      <c r="M194" s="233"/>
      <c r="N194" s="233"/>
      <c r="O194" s="233"/>
      <c r="P194" s="233"/>
      <c r="Q194" s="233"/>
      <c r="R194" s="233"/>
      <c r="S194" s="233"/>
      <c r="T194" s="233"/>
      <c r="U194" s="233"/>
      <c r="V194" s="233"/>
      <c r="W194" s="233"/>
      <c r="X194" s="23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124</v>
      </c>
      <c r="AH194" s="214">
        <v>5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71" t="s">
        <v>128</v>
      </c>
      <c r="D195" s="236"/>
      <c r="E195" s="237">
        <v>1.7849999999999999</v>
      </c>
      <c r="F195" s="233"/>
      <c r="G195" s="233"/>
      <c r="H195" s="233"/>
      <c r="I195" s="233"/>
      <c r="J195" s="233"/>
      <c r="K195" s="233"/>
      <c r="L195" s="233"/>
      <c r="M195" s="233"/>
      <c r="N195" s="233"/>
      <c r="O195" s="233"/>
      <c r="P195" s="233"/>
      <c r="Q195" s="233"/>
      <c r="R195" s="233"/>
      <c r="S195" s="233"/>
      <c r="T195" s="233"/>
      <c r="U195" s="233"/>
      <c r="V195" s="233"/>
      <c r="W195" s="233"/>
      <c r="X195" s="23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124</v>
      </c>
      <c r="AH195" s="214">
        <v>1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x14ac:dyDescent="0.2">
      <c r="A196" s="245" t="s">
        <v>115</v>
      </c>
      <c r="B196" s="246" t="s">
        <v>79</v>
      </c>
      <c r="C196" s="268" t="s">
        <v>80</v>
      </c>
      <c r="D196" s="247"/>
      <c r="E196" s="248"/>
      <c r="F196" s="249"/>
      <c r="G196" s="249">
        <f>SUMIF(AG197:AG197,"&lt;&gt;NOR",G197:G197)</f>
        <v>0</v>
      </c>
      <c r="H196" s="249"/>
      <c r="I196" s="249">
        <f>SUM(I197:I197)</f>
        <v>0</v>
      </c>
      <c r="J196" s="249"/>
      <c r="K196" s="249">
        <f>SUM(K197:K197)</f>
        <v>0</v>
      </c>
      <c r="L196" s="249"/>
      <c r="M196" s="249">
        <f>SUM(M197:M197)</f>
        <v>0</v>
      </c>
      <c r="N196" s="249"/>
      <c r="O196" s="249">
        <f>SUM(O197:O197)</f>
        <v>0</v>
      </c>
      <c r="P196" s="249"/>
      <c r="Q196" s="249">
        <f>SUM(Q197:Q197)</f>
        <v>0</v>
      </c>
      <c r="R196" s="249"/>
      <c r="S196" s="249"/>
      <c r="T196" s="250"/>
      <c r="U196" s="244"/>
      <c r="V196" s="244">
        <f>SUM(V197:V197)</f>
        <v>1.81</v>
      </c>
      <c r="W196" s="244"/>
      <c r="X196" s="244"/>
      <c r="AG196" t="s">
        <v>116</v>
      </c>
    </row>
    <row r="197" spans="1:60" outlineLevel="1" x14ac:dyDescent="0.2">
      <c r="A197" s="260">
        <v>32</v>
      </c>
      <c r="B197" s="261" t="s">
        <v>238</v>
      </c>
      <c r="C197" s="273" t="s">
        <v>239</v>
      </c>
      <c r="D197" s="262" t="s">
        <v>133</v>
      </c>
      <c r="E197" s="263">
        <v>4.6425599999999996</v>
      </c>
      <c r="F197" s="264"/>
      <c r="G197" s="265">
        <f>ROUND(E197*F197,2)</f>
        <v>0</v>
      </c>
      <c r="H197" s="264"/>
      <c r="I197" s="265">
        <f>ROUND(E197*H197,2)</f>
        <v>0</v>
      </c>
      <c r="J197" s="264"/>
      <c r="K197" s="265">
        <f>ROUND(E197*J197,2)</f>
        <v>0</v>
      </c>
      <c r="L197" s="265">
        <v>21</v>
      </c>
      <c r="M197" s="265">
        <f>G197*(1+L197/100)</f>
        <v>0</v>
      </c>
      <c r="N197" s="265">
        <v>0</v>
      </c>
      <c r="O197" s="265">
        <f>ROUND(E197*N197,2)</f>
        <v>0</v>
      </c>
      <c r="P197" s="265">
        <v>0</v>
      </c>
      <c r="Q197" s="265">
        <f>ROUND(E197*P197,2)</f>
        <v>0</v>
      </c>
      <c r="R197" s="265"/>
      <c r="S197" s="265" t="s">
        <v>120</v>
      </c>
      <c r="T197" s="266" t="s">
        <v>120</v>
      </c>
      <c r="U197" s="233">
        <v>0.39</v>
      </c>
      <c r="V197" s="233">
        <f>ROUND(E197*U197,2)</f>
        <v>1.81</v>
      </c>
      <c r="W197" s="233"/>
      <c r="X197" s="233" t="s">
        <v>240</v>
      </c>
      <c r="Y197" s="214"/>
      <c r="Z197" s="214"/>
      <c r="AA197" s="214"/>
      <c r="AB197" s="214"/>
      <c r="AC197" s="214"/>
      <c r="AD197" s="214"/>
      <c r="AE197" s="214"/>
      <c r="AF197" s="214"/>
      <c r="AG197" s="214" t="s">
        <v>241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x14ac:dyDescent="0.2">
      <c r="A198" s="245" t="s">
        <v>115</v>
      </c>
      <c r="B198" s="246" t="s">
        <v>82</v>
      </c>
      <c r="C198" s="268" t="s">
        <v>83</v>
      </c>
      <c r="D198" s="247"/>
      <c r="E198" s="248"/>
      <c r="F198" s="249"/>
      <c r="G198" s="249">
        <f>SUMIF(AG199:AG213,"&lt;&gt;NOR",G199:G213)</f>
        <v>0</v>
      </c>
      <c r="H198" s="249"/>
      <c r="I198" s="249">
        <f>SUM(I199:I213)</f>
        <v>0</v>
      </c>
      <c r="J198" s="249"/>
      <c r="K198" s="249">
        <f>SUM(K199:K213)</f>
        <v>0</v>
      </c>
      <c r="L198" s="249"/>
      <c r="M198" s="249">
        <f>SUM(M199:M213)</f>
        <v>0</v>
      </c>
      <c r="N198" s="249"/>
      <c r="O198" s="249">
        <f>SUM(O199:O213)</f>
        <v>0</v>
      </c>
      <c r="P198" s="249"/>
      <c r="Q198" s="249">
        <f>SUM(Q199:Q213)</f>
        <v>0</v>
      </c>
      <c r="R198" s="249"/>
      <c r="S198" s="249"/>
      <c r="T198" s="250"/>
      <c r="U198" s="244"/>
      <c r="V198" s="244">
        <f>SUM(V199:V213)</f>
        <v>0</v>
      </c>
      <c r="W198" s="244"/>
      <c r="X198" s="244"/>
      <c r="AG198" t="s">
        <v>116</v>
      </c>
    </row>
    <row r="199" spans="1:60" outlineLevel="1" x14ac:dyDescent="0.2">
      <c r="A199" s="260">
        <v>33</v>
      </c>
      <c r="B199" s="261" t="s">
        <v>336</v>
      </c>
      <c r="C199" s="273" t="s">
        <v>337</v>
      </c>
      <c r="D199" s="262" t="s">
        <v>194</v>
      </c>
      <c r="E199" s="263">
        <v>16</v>
      </c>
      <c r="F199" s="264"/>
      <c r="G199" s="265">
        <f>ROUND(E199*F199,2)</f>
        <v>0</v>
      </c>
      <c r="H199" s="264"/>
      <c r="I199" s="265">
        <f>ROUND(E199*H199,2)</f>
        <v>0</v>
      </c>
      <c r="J199" s="264"/>
      <c r="K199" s="265">
        <f>ROUND(E199*J199,2)</f>
        <v>0</v>
      </c>
      <c r="L199" s="265">
        <v>21</v>
      </c>
      <c r="M199" s="265">
        <f>G199*(1+L199/100)</f>
        <v>0</v>
      </c>
      <c r="N199" s="265">
        <v>0</v>
      </c>
      <c r="O199" s="265">
        <f>ROUND(E199*N199,2)</f>
        <v>0</v>
      </c>
      <c r="P199" s="265">
        <v>0</v>
      </c>
      <c r="Q199" s="265">
        <f>ROUND(E199*P199,2)</f>
        <v>0</v>
      </c>
      <c r="R199" s="265"/>
      <c r="S199" s="265" t="s">
        <v>210</v>
      </c>
      <c r="T199" s="266" t="s">
        <v>211</v>
      </c>
      <c r="U199" s="233">
        <v>0</v>
      </c>
      <c r="V199" s="233">
        <f>ROUND(E199*U199,2)</f>
        <v>0</v>
      </c>
      <c r="W199" s="233"/>
      <c r="X199" s="233" t="s">
        <v>121</v>
      </c>
      <c r="Y199" s="214"/>
      <c r="Z199" s="214"/>
      <c r="AA199" s="214"/>
      <c r="AB199" s="214"/>
      <c r="AC199" s="214"/>
      <c r="AD199" s="214"/>
      <c r="AE199" s="214"/>
      <c r="AF199" s="214"/>
      <c r="AG199" s="214" t="s">
        <v>338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60">
        <v>34</v>
      </c>
      <c r="B200" s="261" t="s">
        <v>339</v>
      </c>
      <c r="C200" s="273" t="s">
        <v>340</v>
      </c>
      <c r="D200" s="262" t="s">
        <v>194</v>
      </c>
      <c r="E200" s="263">
        <v>9</v>
      </c>
      <c r="F200" s="264"/>
      <c r="G200" s="265">
        <f>ROUND(E200*F200,2)</f>
        <v>0</v>
      </c>
      <c r="H200" s="264"/>
      <c r="I200" s="265">
        <f>ROUND(E200*H200,2)</f>
        <v>0</v>
      </c>
      <c r="J200" s="264"/>
      <c r="K200" s="265">
        <f>ROUND(E200*J200,2)</f>
        <v>0</v>
      </c>
      <c r="L200" s="265">
        <v>21</v>
      </c>
      <c r="M200" s="265">
        <f>G200*(1+L200/100)</f>
        <v>0</v>
      </c>
      <c r="N200" s="265">
        <v>0</v>
      </c>
      <c r="O200" s="265">
        <f>ROUND(E200*N200,2)</f>
        <v>0</v>
      </c>
      <c r="P200" s="265">
        <v>0</v>
      </c>
      <c r="Q200" s="265">
        <f>ROUND(E200*P200,2)</f>
        <v>0</v>
      </c>
      <c r="R200" s="265"/>
      <c r="S200" s="265" t="s">
        <v>210</v>
      </c>
      <c r="T200" s="266" t="s">
        <v>211</v>
      </c>
      <c r="U200" s="233">
        <v>0</v>
      </c>
      <c r="V200" s="233">
        <f>ROUND(E200*U200,2)</f>
        <v>0</v>
      </c>
      <c r="W200" s="233"/>
      <c r="X200" s="233" t="s">
        <v>121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338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60">
        <v>35</v>
      </c>
      <c r="B201" s="261" t="s">
        <v>341</v>
      </c>
      <c r="C201" s="273" t="s">
        <v>342</v>
      </c>
      <c r="D201" s="262" t="s">
        <v>194</v>
      </c>
      <c r="E201" s="263">
        <v>16</v>
      </c>
      <c r="F201" s="264"/>
      <c r="G201" s="265">
        <f>ROUND(E201*F201,2)</f>
        <v>0</v>
      </c>
      <c r="H201" s="264"/>
      <c r="I201" s="265">
        <f>ROUND(E201*H201,2)</f>
        <v>0</v>
      </c>
      <c r="J201" s="264"/>
      <c r="K201" s="265">
        <f>ROUND(E201*J201,2)</f>
        <v>0</v>
      </c>
      <c r="L201" s="265">
        <v>21</v>
      </c>
      <c r="M201" s="265">
        <f>G201*(1+L201/100)</f>
        <v>0</v>
      </c>
      <c r="N201" s="265">
        <v>0</v>
      </c>
      <c r="O201" s="265">
        <f>ROUND(E201*N201,2)</f>
        <v>0</v>
      </c>
      <c r="P201" s="265">
        <v>0</v>
      </c>
      <c r="Q201" s="265">
        <f>ROUND(E201*P201,2)</f>
        <v>0</v>
      </c>
      <c r="R201" s="265"/>
      <c r="S201" s="265" t="s">
        <v>210</v>
      </c>
      <c r="T201" s="266" t="s">
        <v>211</v>
      </c>
      <c r="U201" s="233">
        <v>0</v>
      </c>
      <c r="V201" s="233">
        <f>ROUND(E201*U201,2)</f>
        <v>0</v>
      </c>
      <c r="W201" s="233"/>
      <c r="X201" s="233" t="s">
        <v>121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338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60">
        <v>36</v>
      </c>
      <c r="B202" s="261" t="s">
        <v>343</v>
      </c>
      <c r="C202" s="273" t="s">
        <v>344</v>
      </c>
      <c r="D202" s="262" t="s">
        <v>345</v>
      </c>
      <c r="E202" s="263">
        <v>9</v>
      </c>
      <c r="F202" s="264"/>
      <c r="G202" s="265">
        <f>ROUND(E202*F202,2)</f>
        <v>0</v>
      </c>
      <c r="H202" s="264"/>
      <c r="I202" s="265">
        <f>ROUND(E202*H202,2)</f>
        <v>0</v>
      </c>
      <c r="J202" s="264"/>
      <c r="K202" s="265">
        <f>ROUND(E202*J202,2)</f>
        <v>0</v>
      </c>
      <c r="L202" s="265">
        <v>21</v>
      </c>
      <c r="M202" s="265">
        <f>G202*(1+L202/100)</f>
        <v>0</v>
      </c>
      <c r="N202" s="265">
        <v>0</v>
      </c>
      <c r="O202" s="265">
        <f>ROUND(E202*N202,2)</f>
        <v>0</v>
      </c>
      <c r="P202" s="265">
        <v>0</v>
      </c>
      <c r="Q202" s="265">
        <f>ROUND(E202*P202,2)</f>
        <v>0</v>
      </c>
      <c r="R202" s="265"/>
      <c r="S202" s="265" t="s">
        <v>210</v>
      </c>
      <c r="T202" s="266" t="s">
        <v>211</v>
      </c>
      <c r="U202" s="233">
        <v>0</v>
      </c>
      <c r="V202" s="233">
        <f>ROUND(E202*U202,2)</f>
        <v>0</v>
      </c>
      <c r="W202" s="233"/>
      <c r="X202" s="233" t="s">
        <v>121</v>
      </c>
      <c r="Y202" s="214"/>
      <c r="Z202" s="214"/>
      <c r="AA202" s="214"/>
      <c r="AB202" s="214"/>
      <c r="AC202" s="214"/>
      <c r="AD202" s="214"/>
      <c r="AE202" s="214"/>
      <c r="AF202" s="214"/>
      <c r="AG202" s="214" t="s">
        <v>338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ht="33.75" outlineLevel="1" x14ac:dyDescent="0.2">
      <c r="A203" s="260">
        <v>37</v>
      </c>
      <c r="B203" s="261" t="s">
        <v>346</v>
      </c>
      <c r="C203" s="273" t="s">
        <v>347</v>
      </c>
      <c r="D203" s="262" t="s">
        <v>345</v>
      </c>
      <c r="E203" s="263">
        <v>1</v>
      </c>
      <c r="F203" s="264"/>
      <c r="G203" s="265">
        <f>ROUND(E203*F203,2)</f>
        <v>0</v>
      </c>
      <c r="H203" s="264"/>
      <c r="I203" s="265">
        <f>ROUND(E203*H203,2)</f>
        <v>0</v>
      </c>
      <c r="J203" s="264"/>
      <c r="K203" s="265">
        <f>ROUND(E203*J203,2)</f>
        <v>0</v>
      </c>
      <c r="L203" s="265">
        <v>21</v>
      </c>
      <c r="M203" s="265">
        <f>G203*(1+L203/100)</f>
        <v>0</v>
      </c>
      <c r="N203" s="265">
        <v>0</v>
      </c>
      <c r="O203" s="265">
        <f>ROUND(E203*N203,2)</f>
        <v>0</v>
      </c>
      <c r="P203" s="265">
        <v>0</v>
      </c>
      <c r="Q203" s="265">
        <f>ROUND(E203*P203,2)</f>
        <v>0</v>
      </c>
      <c r="R203" s="265"/>
      <c r="S203" s="265" t="s">
        <v>210</v>
      </c>
      <c r="T203" s="266" t="s">
        <v>211</v>
      </c>
      <c r="U203" s="233">
        <v>0</v>
      </c>
      <c r="V203" s="233">
        <f>ROUND(E203*U203,2)</f>
        <v>0</v>
      </c>
      <c r="W203" s="233"/>
      <c r="X203" s="233" t="s">
        <v>121</v>
      </c>
      <c r="Y203" s="214"/>
      <c r="Z203" s="214"/>
      <c r="AA203" s="214"/>
      <c r="AB203" s="214"/>
      <c r="AC203" s="214"/>
      <c r="AD203" s="214"/>
      <c r="AE203" s="214"/>
      <c r="AF203" s="214"/>
      <c r="AG203" s="214" t="s">
        <v>338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60">
        <v>38</v>
      </c>
      <c r="B204" s="261" t="s">
        <v>348</v>
      </c>
      <c r="C204" s="273" t="s">
        <v>349</v>
      </c>
      <c r="D204" s="262" t="s">
        <v>194</v>
      </c>
      <c r="E204" s="263">
        <v>23</v>
      </c>
      <c r="F204" s="264"/>
      <c r="G204" s="265">
        <f>ROUND(E204*F204,2)</f>
        <v>0</v>
      </c>
      <c r="H204" s="264"/>
      <c r="I204" s="265">
        <f>ROUND(E204*H204,2)</f>
        <v>0</v>
      </c>
      <c r="J204" s="264"/>
      <c r="K204" s="265">
        <f>ROUND(E204*J204,2)</f>
        <v>0</v>
      </c>
      <c r="L204" s="265">
        <v>21</v>
      </c>
      <c r="M204" s="265">
        <f>G204*(1+L204/100)</f>
        <v>0</v>
      </c>
      <c r="N204" s="265">
        <v>0</v>
      </c>
      <c r="O204" s="265">
        <f>ROUND(E204*N204,2)</f>
        <v>0</v>
      </c>
      <c r="P204" s="265">
        <v>0</v>
      </c>
      <c r="Q204" s="265">
        <f>ROUND(E204*P204,2)</f>
        <v>0</v>
      </c>
      <c r="R204" s="265"/>
      <c r="S204" s="265" t="s">
        <v>210</v>
      </c>
      <c r="T204" s="266" t="s">
        <v>211</v>
      </c>
      <c r="U204" s="233">
        <v>0</v>
      </c>
      <c r="V204" s="233">
        <f>ROUND(E204*U204,2)</f>
        <v>0</v>
      </c>
      <c r="W204" s="233"/>
      <c r="X204" s="233" t="s">
        <v>121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338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60">
        <v>39</v>
      </c>
      <c r="B205" s="261" t="s">
        <v>350</v>
      </c>
      <c r="C205" s="273" t="s">
        <v>351</v>
      </c>
      <c r="D205" s="262" t="s">
        <v>194</v>
      </c>
      <c r="E205" s="263">
        <v>15</v>
      </c>
      <c r="F205" s="264"/>
      <c r="G205" s="265">
        <f>ROUND(E205*F205,2)</f>
        <v>0</v>
      </c>
      <c r="H205" s="264"/>
      <c r="I205" s="265">
        <f>ROUND(E205*H205,2)</f>
        <v>0</v>
      </c>
      <c r="J205" s="264"/>
      <c r="K205" s="265">
        <f>ROUND(E205*J205,2)</f>
        <v>0</v>
      </c>
      <c r="L205" s="265">
        <v>21</v>
      </c>
      <c r="M205" s="265">
        <f>G205*(1+L205/100)</f>
        <v>0</v>
      </c>
      <c r="N205" s="265">
        <v>0</v>
      </c>
      <c r="O205" s="265">
        <f>ROUND(E205*N205,2)</f>
        <v>0</v>
      </c>
      <c r="P205" s="265">
        <v>0</v>
      </c>
      <c r="Q205" s="265">
        <f>ROUND(E205*P205,2)</f>
        <v>0</v>
      </c>
      <c r="R205" s="265"/>
      <c r="S205" s="265" t="s">
        <v>210</v>
      </c>
      <c r="T205" s="266" t="s">
        <v>211</v>
      </c>
      <c r="U205" s="233">
        <v>0</v>
      </c>
      <c r="V205" s="233">
        <f>ROUND(E205*U205,2)</f>
        <v>0</v>
      </c>
      <c r="W205" s="233"/>
      <c r="X205" s="233" t="s">
        <v>121</v>
      </c>
      <c r="Y205" s="214"/>
      <c r="Z205" s="214"/>
      <c r="AA205" s="214"/>
      <c r="AB205" s="214"/>
      <c r="AC205" s="214"/>
      <c r="AD205" s="214"/>
      <c r="AE205" s="214"/>
      <c r="AF205" s="214"/>
      <c r="AG205" s="214" t="s">
        <v>338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60">
        <v>40</v>
      </c>
      <c r="B206" s="261" t="s">
        <v>352</v>
      </c>
      <c r="C206" s="273" t="s">
        <v>353</v>
      </c>
      <c r="D206" s="262" t="s">
        <v>194</v>
      </c>
      <c r="E206" s="263">
        <v>5</v>
      </c>
      <c r="F206" s="264"/>
      <c r="G206" s="265">
        <f>ROUND(E206*F206,2)</f>
        <v>0</v>
      </c>
      <c r="H206" s="264"/>
      <c r="I206" s="265">
        <f>ROUND(E206*H206,2)</f>
        <v>0</v>
      </c>
      <c r="J206" s="264"/>
      <c r="K206" s="265">
        <f>ROUND(E206*J206,2)</f>
        <v>0</v>
      </c>
      <c r="L206" s="265">
        <v>21</v>
      </c>
      <c r="M206" s="265">
        <f>G206*(1+L206/100)</f>
        <v>0</v>
      </c>
      <c r="N206" s="265">
        <v>0</v>
      </c>
      <c r="O206" s="265">
        <f>ROUND(E206*N206,2)</f>
        <v>0</v>
      </c>
      <c r="P206" s="265">
        <v>0</v>
      </c>
      <c r="Q206" s="265">
        <f>ROUND(E206*P206,2)</f>
        <v>0</v>
      </c>
      <c r="R206" s="265"/>
      <c r="S206" s="265" t="s">
        <v>210</v>
      </c>
      <c r="T206" s="266" t="s">
        <v>211</v>
      </c>
      <c r="U206" s="233">
        <v>0</v>
      </c>
      <c r="V206" s="233">
        <f>ROUND(E206*U206,2)</f>
        <v>0</v>
      </c>
      <c r="W206" s="233"/>
      <c r="X206" s="233" t="s">
        <v>121</v>
      </c>
      <c r="Y206" s="214"/>
      <c r="Z206" s="214"/>
      <c r="AA206" s="214"/>
      <c r="AB206" s="214"/>
      <c r="AC206" s="214"/>
      <c r="AD206" s="214"/>
      <c r="AE206" s="214"/>
      <c r="AF206" s="214"/>
      <c r="AG206" s="214" t="s">
        <v>338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60">
        <v>41</v>
      </c>
      <c r="B207" s="261" t="s">
        <v>354</v>
      </c>
      <c r="C207" s="273" t="s">
        <v>355</v>
      </c>
      <c r="D207" s="262" t="s">
        <v>345</v>
      </c>
      <c r="E207" s="263">
        <v>6</v>
      </c>
      <c r="F207" s="264"/>
      <c r="G207" s="265">
        <f>ROUND(E207*F207,2)</f>
        <v>0</v>
      </c>
      <c r="H207" s="264"/>
      <c r="I207" s="265">
        <f>ROUND(E207*H207,2)</f>
        <v>0</v>
      </c>
      <c r="J207" s="264"/>
      <c r="K207" s="265">
        <f>ROUND(E207*J207,2)</f>
        <v>0</v>
      </c>
      <c r="L207" s="265">
        <v>21</v>
      </c>
      <c r="M207" s="265">
        <f>G207*(1+L207/100)</f>
        <v>0</v>
      </c>
      <c r="N207" s="265">
        <v>0</v>
      </c>
      <c r="O207" s="265">
        <f>ROUND(E207*N207,2)</f>
        <v>0</v>
      </c>
      <c r="P207" s="265">
        <v>0</v>
      </c>
      <c r="Q207" s="265">
        <f>ROUND(E207*P207,2)</f>
        <v>0</v>
      </c>
      <c r="R207" s="265"/>
      <c r="S207" s="265" t="s">
        <v>210</v>
      </c>
      <c r="T207" s="266" t="s">
        <v>211</v>
      </c>
      <c r="U207" s="233">
        <v>0</v>
      </c>
      <c r="V207" s="233">
        <f>ROUND(E207*U207,2)</f>
        <v>0</v>
      </c>
      <c r="W207" s="233"/>
      <c r="X207" s="233" t="s">
        <v>121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338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60">
        <v>42</v>
      </c>
      <c r="B208" s="261" t="s">
        <v>356</v>
      </c>
      <c r="C208" s="273" t="s">
        <v>357</v>
      </c>
      <c r="D208" s="262" t="s">
        <v>345</v>
      </c>
      <c r="E208" s="263">
        <v>1</v>
      </c>
      <c r="F208" s="264"/>
      <c r="G208" s="265">
        <f>ROUND(E208*F208,2)</f>
        <v>0</v>
      </c>
      <c r="H208" s="264"/>
      <c r="I208" s="265">
        <f>ROUND(E208*H208,2)</f>
        <v>0</v>
      </c>
      <c r="J208" s="264"/>
      <c r="K208" s="265">
        <f>ROUND(E208*J208,2)</f>
        <v>0</v>
      </c>
      <c r="L208" s="265">
        <v>21</v>
      </c>
      <c r="M208" s="265">
        <f>G208*(1+L208/100)</f>
        <v>0</v>
      </c>
      <c r="N208" s="265">
        <v>0</v>
      </c>
      <c r="O208" s="265">
        <f>ROUND(E208*N208,2)</f>
        <v>0</v>
      </c>
      <c r="P208" s="265">
        <v>0</v>
      </c>
      <c r="Q208" s="265">
        <f>ROUND(E208*P208,2)</f>
        <v>0</v>
      </c>
      <c r="R208" s="265"/>
      <c r="S208" s="265" t="s">
        <v>210</v>
      </c>
      <c r="T208" s="266" t="s">
        <v>211</v>
      </c>
      <c r="U208" s="233">
        <v>0</v>
      </c>
      <c r="V208" s="233">
        <f>ROUND(E208*U208,2)</f>
        <v>0</v>
      </c>
      <c r="W208" s="233"/>
      <c r="X208" s="233" t="s">
        <v>121</v>
      </c>
      <c r="Y208" s="214"/>
      <c r="Z208" s="214"/>
      <c r="AA208" s="214"/>
      <c r="AB208" s="214"/>
      <c r="AC208" s="214"/>
      <c r="AD208" s="214"/>
      <c r="AE208" s="214"/>
      <c r="AF208" s="214"/>
      <c r="AG208" s="214" t="s">
        <v>338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60">
        <v>43</v>
      </c>
      <c r="B209" s="261" t="s">
        <v>358</v>
      </c>
      <c r="C209" s="273" t="s">
        <v>359</v>
      </c>
      <c r="D209" s="262" t="s">
        <v>360</v>
      </c>
      <c r="E209" s="263">
        <v>1</v>
      </c>
      <c r="F209" s="264"/>
      <c r="G209" s="265">
        <f>ROUND(E209*F209,2)</f>
        <v>0</v>
      </c>
      <c r="H209" s="264"/>
      <c r="I209" s="265">
        <f>ROUND(E209*H209,2)</f>
        <v>0</v>
      </c>
      <c r="J209" s="264"/>
      <c r="K209" s="265">
        <f>ROUND(E209*J209,2)</f>
        <v>0</v>
      </c>
      <c r="L209" s="265">
        <v>21</v>
      </c>
      <c r="M209" s="265">
        <f>G209*(1+L209/100)</f>
        <v>0</v>
      </c>
      <c r="N209" s="265">
        <v>0</v>
      </c>
      <c r="O209" s="265">
        <f>ROUND(E209*N209,2)</f>
        <v>0</v>
      </c>
      <c r="P209" s="265">
        <v>0</v>
      </c>
      <c r="Q209" s="265">
        <f>ROUND(E209*P209,2)</f>
        <v>0</v>
      </c>
      <c r="R209" s="265"/>
      <c r="S209" s="265" t="s">
        <v>210</v>
      </c>
      <c r="T209" s="266" t="s">
        <v>211</v>
      </c>
      <c r="U209" s="233">
        <v>0</v>
      </c>
      <c r="V209" s="233">
        <f>ROUND(E209*U209,2)</f>
        <v>0</v>
      </c>
      <c r="W209" s="233"/>
      <c r="X209" s="233" t="s">
        <v>121</v>
      </c>
      <c r="Y209" s="214"/>
      <c r="Z209" s="214"/>
      <c r="AA209" s="214"/>
      <c r="AB209" s="214"/>
      <c r="AC209" s="214"/>
      <c r="AD209" s="214"/>
      <c r="AE209" s="214"/>
      <c r="AF209" s="214"/>
      <c r="AG209" s="214" t="s">
        <v>338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60">
        <v>44</v>
      </c>
      <c r="B210" s="261" t="s">
        <v>361</v>
      </c>
      <c r="C210" s="273" t="s">
        <v>362</v>
      </c>
      <c r="D210" s="262" t="s">
        <v>360</v>
      </c>
      <c r="E210" s="263">
        <v>1</v>
      </c>
      <c r="F210" s="264"/>
      <c r="G210" s="265">
        <f>ROUND(E210*F210,2)</f>
        <v>0</v>
      </c>
      <c r="H210" s="264"/>
      <c r="I210" s="265">
        <f>ROUND(E210*H210,2)</f>
        <v>0</v>
      </c>
      <c r="J210" s="264"/>
      <c r="K210" s="265">
        <f>ROUND(E210*J210,2)</f>
        <v>0</v>
      </c>
      <c r="L210" s="265">
        <v>21</v>
      </c>
      <c r="M210" s="265">
        <f>G210*(1+L210/100)</f>
        <v>0</v>
      </c>
      <c r="N210" s="265">
        <v>0</v>
      </c>
      <c r="O210" s="265">
        <f>ROUND(E210*N210,2)</f>
        <v>0</v>
      </c>
      <c r="P210" s="265">
        <v>0</v>
      </c>
      <c r="Q210" s="265">
        <f>ROUND(E210*P210,2)</f>
        <v>0</v>
      </c>
      <c r="R210" s="265"/>
      <c r="S210" s="265" t="s">
        <v>210</v>
      </c>
      <c r="T210" s="266" t="s">
        <v>211</v>
      </c>
      <c r="U210" s="233">
        <v>0</v>
      </c>
      <c r="V210" s="233">
        <f>ROUND(E210*U210,2)</f>
        <v>0</v>
      </c>
      <c r="W210" s="233"/>
      <c r="X210" s="233" t="s">
        <v>121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338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60">
        <v>45</v>
      </c>
      <c r="B211" s="261" t="s">
        <v>363</v>
      </c>
      <c r="C211" s="273" t="s">
        <v>364</v>
      </c>
      <c r="D211" s="262" t="s">
        <v>360</v>
      </c>
      <c r="E211" s="263">
        <v>1</v>
      </c>
      <c r="F211" s="264"/>
      <c r="G211" s="265">
        <f>ROUND(E211*F211,2)</f>
        <v>0</v>
      </c>
      <c r="H211" s="264"/>
      <c r="I211" s="265">
        <f>ROUND(E211*H211,2)</f>
        <v>0</v>
      </c>
      <c r="J211" s="264"/>
      <c r="K211" s="265">
        <f>ROUND(E211*J211,2)</f>
        <v>0</v>
      </c>
      <c r="L211" s="265">
        <v>21</v>
      </c>
      <c r="M211" s="265">
        <f>G211*(1+L211/100)</f>
        <v>0</v>
      </c>
      <c r="N211" s="265">
        <v>0</v>
      </c>
      <c r="O211" s="265">
        <f>ROUND(E211*N211,2)</f>
        <v>0</v>
      </c>
      <c r="P211" s="265">
        <v>0</v>
      </c>
      <c r="Q211" s="265">
        <f>ROUND(E211*P211,2)</f>
        <v>0</v>
      </c>
      <c r="R211" s="265"/>
      <c r="S211" s="265" t="s">
        <v>210</v>
      </c>
      <c r="T211" s="266" t="s">
        <v>211</v>
      </c>
      <c r="U211" s="233">
        <v>0</v>
      </c>
      <c r="V211" s="233">
        <f>ROUND(E211*U211,2)</f>
        <v>0</v>
      </c>
      <c r="W211" s="233"/>
      <c r="X211" s="233" t="s">
        <v>121</v>
      </c>
      <c r="Y211" s="214"/>
      <c r="Z211" s="214"/>
      <c r="AA211" s="214"/>
      <c r="AB211" s="214"/>
      <c r="AC211" s="214"/>
      <c r="AD211" s="214"/>
      <c r="AE211" s="214"/>
      <c r="AF211" s="214"/>
      <c r="AG211" s="214" t="s">
        <v>338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60">
        <v>46</v>
      </c>
      <c r="B212" s="261" t="s">
        <v>365</v>
      </c>
      <c r="C212" s="273" t="s">
        <v>366</v>
      </c>
      <c r="D212" s="262" t="s">
        <v>360</v>
      </c>
      <c r="E212" s="263">
        <v>1</v>
      </c>
      <c r="F212" s="264"/>
      <c r="G212" s="265">
        <f>ROUND(E212*F212,2)</f>
        <v>0</v>
      </c>
      <c r="H212" s="264"/>
      <c r="I212" s="265">
        <f>ROUND(E212*H212,2)</f>
        <v>0</v>
      </c>
      <c r="J212" s="264"/>
      <c r="K212" s="265">
        <f>ROUND(E212*J212,2)</f>
        <v>0</v>
      </c>
      <c r="L212" s="265">
        <v>21</v>
      </c>
      <c r="M212" s="265">
        <f>G212*(1+L212/100)</f>
        <v>0</v>
      </c>
      <c r="N212" s="265">
        <v>0</v>
      </c>
      <c r="O212" s="265">
        <f>ROUND(E212*N212,2)</f>
        <v>0</v>
      </c>
      <c r="P212" s="265">
        <v>0</v>
      </c>
      <c r="Q212" s="265">
        <f>ROUND(E212*P212,2)</f>
        <v>0</v>
      </c>
      <c r="R212" s="265"/>
      <c r="S212" s="265" t="s">
        <v>210</v>
      </c>
      <c r="T212" s="266" t="s">
        <v>211</v>
      </c>
      <c r="U212" s="233">
        <v>0</v>
      </c>
      <c r="V212" s="233">
        <f>ROUND(E212*U212,2)</f>
        <v>0</v>
      </c>
      <c r="W212" s="233"/>
      <c r="X212" s="233" t="s">
        <v>121</v>
      </c>
      <c r="Y212" s="214"/>
      <c r="Z212" s="214"/>
      <c r="AA212" s="214"/>
      <c r="AB212" s="214"/>
      <c r="AC212" s="214"/>
      <c r="AD212" s="214"/>
      <c r="AE212" s="214"/>
      <c r="AF212" s="214"/>
      <c r="AG212" s="214" t="s">
        <v>338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ht="22.5" outlineLevel="1" x14ac:dyDescent="0.2">
      <c r="A213" s="260">
        <v>47</v>
      </c>
      <c r="B213" s="261" t="s">
        <v>367</v>
      </c>
      <c r="C213" s="273" t="s">
        <v>368</v>
      </c>
      <c r="D213" s="262" t="s">
        <v>360</v>
      </c>
      <c r="E213" s="263">
        <v>1</v>
      </c>
      <c r="F213" s="264"/>
      <c r="G213" s="265">
        <f>ROUND(E213*F213,2)</f>
        <v>0</v>
      </c>
      <c r="H213" s="264"/>
      <c r="I213" s="265">
        <f>ROUND(E213*H213,2)</f>
        <v>0</v>
      </c>
      <c r="J213" s="264"/>
      <c r="K213" s="265">
        <f>ROUND(E213*J213,2)</f>
        <v>0</v>
      </c>
      <c r="L213" s="265">
        <v>21</v>
      </c>
      <c r="M213" s="265">
        <f>G213*(1+L213/100)</f>
        <v>0</v>
      </c>
      <c r="N213" s="265">
        <v>0</v>
      </c>
      <c r="O213" s="265">
        <f>ROUND(E213*N213,2)</f>
        <v>0</v>
      </c>
      <c r="P213" s="265">
        <v>0</v>
      </c>
      <c r="Q213" s="265">
        <f>ROUND(E213*P213,2)</f>
        <v>0</v>
      </c>
      <c r="R213" s="265"/>
      <c r="S213" s="265" t="s">
        <v>210</v>
      </c>
      <c r="T213" s="266" t="s">
        <v>211</v>
      </c>
      <c r="U213" s="233">
        <v>0</v>
      </c>
      <c r="V213" s="233">
        <f>ROUND(E213*U213,2)</f>
        <v>0</v>
      </c>
      <c r="W213" s="233"/>
      <c r="X213" s="233" t="s">
        <v>121</v>
      </c>
      <c r="Y213" s="214"/>
      <c r="Z213" s="214"/>
      <c r="AA213" s="214"/>
      <c r="AB213" s="214"/>
      <c r="AC213" s="214"/>
      <c r="AD213" s="214"/>
      <c r="AE213" s="214"/>
      <c r="AF213" s="214"/>
      <c r="AG213" s="214" t="s">
        <v>338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x14ac:dyDescent="0.2">
      <c r="A214" s="245" t="s">
        <v>115</v>
      </c>
      <c r="B214" s="246" t="s">
        <v>84</v>
      </c>
      <c r="C214" s="268" t="s">
        <v>85</v>
      </c>
      <c r="D214" s="247"/>
      <c r="E214" s="248"/>
      <c r="F214" s="249"/>
      <c r="G214" s="249">
        <f>SUMIF(AG215:AG226,"&lt;&gt;NOR",G215:G226)</f>
        <v>0</v>
      </c>
      <c r="H214" s="249"/>
      <c r="I214" s="249">
        <f>SUM(I215:I226)</f>
        <v>0</v>
      </c>
      <c r="J214" s="249"/>
      <c r="K214" s="249">
        <f>SUM(K215:K226)</f>
        <v>0</v>
      </c>
      <c r="L214" s="249"/>
      <c r="M214" s="249">
        <f>SUM(M215:M226)</f>
        <v>0</v>
      </c>
      <c r="N214" s="249"/>
      <c r="O214" s="249">
        <f>SUM(O215:O226)</f>
        <v>0</v>
      </c>
      <c r="P214" s="249"/>
      <c r="Q214" s="249">
        <f>SUM(Q215:Q226)</f>
        <v>0</v>
      </c>
      <c r="R214" s="249"/>
      <c r="S214" s="249"/>
      <c r="T214" s="250"/>
      <c r="U214" s="244"/>
      <c r="V214" s="244">
        <f>SUM(V215:V226)</f>
        <v>0.43</v>
      </c>
      <c r="W214" s="244"/>
      <c r="X214" s="244"/>
      <c r="AG214" t="s">
        <v>116</v>
      </c>
    </row>
    <row r="215" spans="1:60" ht="22.5" outlineLevel="1" x14ac:dyDescent="0.2">
      <c r="A215" s="251">
        <v>48</v>
      </c>
      <c r="B215" s="252" t="s">
        <v>369</v>
      </c>
      <c r="C215" s="269" t="s">
        <v>370</v>
      </c>
      <c r="D215" s="253" t="s">
        <v>194</v>
      </c>
      <c r="E215" s="254">
        <v>16.72</v>
      </c>
      <c r="F215" s="255"/>
      <c r="G215" s="256">
        <f>ROUND(E215*F215,2)</f>
        <v>0</v>
      </c>
      <c r="H215" s="255"/>
      <c r="I215" s="256">
        <f>ROUND(E215*H215,2)</f>
        <v>0</v>
      </c>
      <c r="J215" s="255"/>
      <c r="K215" s="256">
        <f>ROUND(E215*J215,2)</f>
        <v>0</v>
      </c>
      <c r="L215" s="256">
        <v>21</v>
      </c>
      <c r="M215" s="256">
        <f>G215*(1+L215/100)</f>
        <v>0</v>
      </c>
      <c r="N215" s="256">
        <v>6.0000000000000002E-5</v>
      </c>
      <c r="O215" s="256">
        <f>ROUND(E215*N215,2)</f>
        <v>0</v>
      </c>
      <c r="P215" s="256">
        <v>0</v>
      </c>
      <c r="Q215" s="256">
        <f>ROUND(E215*P215,2)</f>
        <v>0</v>
      </c>
      <c r="R215" s="256"/>
      <c r="S215" s="256" t="s">
        <v>120</v>
      </c>
      <c r="T215" s="257" t="s">
        <v>120</v>
      </c>
      <c r="U215" s="233">
        <v>2.5999999999999999E-2</v>
      </c>
      <c r="V215" s="233">
        <f>ROUND(E215*U215,2)</f>
        <v>0.43</v>
      </c>
      <c r="W215" s="233"/>
      <c r="X215" s="233" t="s">
        <v>121</v>
      </c>
      <c r="Y215" s="214"/>
      <c r="Z215" s="214"/>
      <c r="AA215" s="214"/>
      <c r="AB215" s="214"/>
      <c r="AC215" s="214"/>
      <c r="AD215" s="214"/>
      <c r="AE215" s="214"/>
      <c r="AF215" s="214"/>
      <c r="AG215" s="214" t="s">
        <v>122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31"/>
      <c r="B216" s="232"/>
      <c r="C216" s="270" t="s">
        <v>248</v>
      </c>
      <c r="D216" s="234"/>
      <c r="E216" s="235"/>
      <c r="F216" s="233"/>
      <c r="G216" s="233"/>
      <c r="H216" s="233"/>
      <c r="I216" s="233"/>
      <c r="J216" s="233"/>
      <c r="K216" s="233"/>
      <c r="L216" s="233"/>
      <c r="M216" s="233"/>
      <c r="N216" s="233"/>
      <c r="O216" s="233"/>
      <c r="P216" s="233"/>
      <c r="Q216" s="233"/>
      <c r="R216" s="233"/>
      <c r="S216" s="233"/>
      <c r="T216" s="233"/>
      <c r="U216" s="233"/>
      <c r="V216" s="233"/>
      <c r="W216" s="233"/>
      <c r="X216" s="23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124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31"/>
      <c r="B217" s="232"/>
      <c r="C217" s="270" t="s">
        <v>249</v>
      </c>
      <c r="D217" s="234"/>
      <c r="E217" s="235"/>
      <c r="F217" s="233"/>
      <c r="G217" s="233"/>
      <c r="H217" s="233"/>
      <c r="I217" s="233"/>
      <c r="J217" s="233"/>
      <c r="K217" s="233"/>
      <c r="L217" s="233"/>
      <c r="M217" s="233"/>
      <c r="N217" s="233"/>
      <c r="O217" s="233"/>
      <c r="P217" s="233"/>
      <c r="Q217" s="233"/>
      <c r="R217" s="233"/>
      <c r="S217" s="233"/>
      <c r="T217" s="233"/>
      <c r="U217" s="233"/>
      <c r="V217" s="233"/>
      <c r="W217" s="233"/>
      <c r="X217" s="23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124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1"/>
      <c r="B218" s="232"/>
      <c r="C218" s="270" t="s">
        <v>371</v>
      </c>
      <c r="D218" s="234"/>
      <c r="E218" s="235">
        <v>8.1999999999999993</v>
      </c>
      <c r="F218" s="233"/>
      <c r="G218" s="233"/>
      <c r="H218" s="233"/>
      <c r="I218" s="233"/>
      <c r="J218" s="233"/>
      <c r="K218" s="233"/>
      <c r="L218" s="233"/>
      <c r="M218" s="233"/>
      <c r="N218" s="233"/>
      <c r="O218" s="233"/>
      <c r="P218" s="233"/>
      <c r="Q218" s="233"/>
      <c r="R218" s="233"/>
      <c r="S218" s="233"/>
      <c r="T218" s="233"/>
      <c r="U218" s="233"/>
      <c r="V218" s="233"/>
      <c r="W218" s="233"/>
      <c r="X218" s="23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124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31"/>
      <c r="B219" s="232"/>
      <c r="C219" s="270" t="s">
        <v>253</v>
      </c>
      <c r="D219" s="234"/>
      <c r="E219" s="235"/>
      <c r="F219" s="233"/>
      <c r="G219" s="233"/>
      <c r="H219" s="233"/>
      <c r="I219" s="233"/>
      <c r="J219" s="233"/>
      <c r="K219" s="233"/>
      <c r="L219" s="233"/>
      <c r="M219" s="233"/>
      <c r="N219" s="233"/>
      <c r="O219" s="233"/>
      <c r="P219" s="233"/>
      <c r="Q219" s="233"/>
      <c r="R219" s="233"/>
      <c r="S219" s="233"/>
      <c r="T219" s="233"/>
      <c r="U219" s="233"/>
      <c r="V219" s="233"/>
      <c r="W219" s="233"/>
      <c r="X219" s="23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124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1"/>
      <c r="B220" s="232"/>
      <c r="C220" s="270" t="s">
        <v>254</v>
      </c>
      <c r="D220" s="234"/>
      <c r="E220" s="235"/>
      <c r="F220" s="233"/>
      <c r="G220" s="233"/>
      <c r="H220" s="233"/>
      <c r="I220" s="233"/>
      <c r="J220" s="233"/>
      <c r="K220" s="233"/>
      <c r="L220" s="233"/>
      <c r="M220" s="233"/>
      <c r="N220" s="233"/>
      <c r="O220" s="233"/>
      <c r="P220" s="233"/>
      <c r="Q220" s="233"/>
      <c r="R220" s="233"/>
      <c r="S220" s="233"/>
      <c r="T220" s="233"/>
      <c r="U220" s="233"/>
      <c r="V220" s="233"/>
      <c r="W220" s="233"/>
      <c r="X220" s="233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124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1"/>
      <c r="B221" s="232"/>
      <c r="C221" s="270" t="s">
        <v>372</v>
      </c>
      <c r="D221" s="234"/>
      <c r="E221" s="235">
        <v>1.9</v>
      </c>
      <c r="F221" s="233"/>
      <c r="G221" s="233"/>
      <c r="H221" s="233"/>
      <c r="I221" s="233"/>
      <c r="J221" s="233"/>
      <c r="K221" s="233"/>
      <c r="L221" s="233"/>
      <c r="M221" s="233"/>
      <c r="N221" s="233"/>
      <c r="O221" s="233"/>
      <c r="P221" s="233"/>
      <c r="Q221" s="233"/>
      <c r="R221" s="233"/>
      <c r="S221" s="233"/>
      <c r="T221" s="233"/>
      <c r="U221" s="233"/>
      <c r="V221" s="233"/>
      <c r="W221" s="233"/>
      <c r="X221" s="23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124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31"/>
      <c r="B222" s="232"/>
      <c r="C222" s="270" t="s">
        <v>256</v>
      </c>
      <c r="D222" s="234"/>
      <c r="E222" s="235"/>
      <c r="F222" s="233"/>
      <c r="G222" s="233"/>
      <c r="H222" s="233"/>
      <c r="I222" s="233"/>
      <c r="J222" s="233"/>
      <c r="K222" s="233"/>
      <c r="L222" s="233"/>
      <c r="M222" s="233"/>
      <c r="N222" s="233"/>
      <c r="O222" s="233"/>
      <c r="P222" s="233"/>
      <c r="Q222" s="233"/>
      <c r="R222" s="233"/>
      <c r="S222" s="233"/>
      <c r="T222" s="233"/>
      <c r="U222" s="233"/>
      <c r="V222" s="233"/>
      <c r="W222" s="233"/>
      <c r="X222" s="23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124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1"/>
      <c r="B223" s="232"/>
      <c r="C223" s="270" t="s">
        <v>257</v>
      </c>
      <c r="D223" s="234"/>
      <c r="E223" s="235"/>
      <c r="F223" s="233"/>
      <c r="G223" s="233"/>
      <c r="H223" s="233"/>
      <c r="I223" s="233"/>
      <c r="J223" s="233"/>
      <c r="K223" s="233"/>
      <c r="L223" s="233"/>
      <c r="M223" s="233"/>
      <c r="N223" s="233"/>
      <c r="O223" s="233"/>
      <c r="P223" s="233"/>
      <c r="Q223" s="233"/>
      <c r="R223" s="233"/>
      <c r="S223" s="233"/>
      <c r="T223" s="233"/>
      <c r="U223" s="233"/>
      <c r="V223" s="233"/>
      <c r="W223" s="233"/>
      <c r="X223" s="23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124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/>
      <c r="B224" s="232"/>
      <c r="C224" s="270" t="s">
        <v>373</v>
      </c>
      <c r="D224" s="234"/>
      <c r="E224" s="235">
        <v>5.0999999999999996</v>
      </c>
      <c r="F224" s="233"/>
      <c r="G224" s="233"/>
      <c r="H224" s="233"/>
      <c r="I224" s="233"/>
      <c r="J224" s="233"/>
      <c r="K224" s="233"/>
      <c r="L224" s="233"/>
      <c r="M224" s="233"/>
      <c r="N224" s="233"/>
      <c r="O224" s="233"/>
      <c r="P224" s="233"/>
      <c r="Q224" s="233"/>
      <c r="R224" s="233"/>
      <c r="S224" s="233"/>
      <c r="T224" s="233"/>
      <c r="U224" s="233"/>
      <c r="V224" s="233"/>
      <c r="W224" s="233"/>
      <c r="X224" s="23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124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31"/>
      <c r="B225" s="232"/>
      <c r="C225" s="271" t="s">
        <v>128</v>
      </c>
      <c r="D225" s="236"/>
      <c r="E225" s="237">
        <v>15.2</v>
      </c>
      <c r="F225" s="233"/>
      <c r="G225" s="233"/>
      <c r="H225" s="233"/>
      <c r="I225" s="233"/>
      <c r="J225" s="233"/>
      <c r="K225" s="233"/>
      <c r="L225" s="233"/>
      <c r="M225" s="233"/>
      <c r="N225" s="233"/>
      <c r="O225" s="233"/>
      <c r="P225" s="233"/>
      <c r="Q225" s="233"/>
      <c r="R225" s="233"/>
      <c r="S225" s="233"/>
      <c r="T225" s="233"/>
      <c r="U225" s="233"/>
      <c r="V225" s="233"/>
      <c r="W225" s="233"/>
      <c r="X225" s="233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124</v>
      </c>
      <c r="AH225" s="214">
        <v>1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1"/>
      <c r="B226" s="232"/>
      <c r="C226" s="274" t="s">
        <v>374</v>
      </c>
      <c r="D226" s="238"/>
      <c r="E226" s="239">
        <v>1.52</v>
      </c>
      <c r="F226" s="233"/>
      <c r="G226" s="233"/>
      <c r="H226" s="233"/>
      <c r="I226" s="233"/>
      <c r="J226" s="233"/>
      <c r="K226" s="233"/>
      <c r="L226" s="233"/>
      <c r="M226" s="233"/>
      <c r="N226" s="233"/>
      <c r="O226" s="233"/>
      <c r="P226" s="233"/>
      <c r="Q226" s="233"/>
      <c r="R226" s="233"/>
      <c r="S226" s="233"/>
      <c r="T226" s="233"/>
      <c r="U226" s="233"/>
      <c r="V226" s="233"/>
      <c r="W226" s="233"/>
      <c r="X226" s="23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124</v>
      </c>
      <c r="AH226" s="214">
        <v>4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x14ac:dyDescent="0.2">
      <c r="A227" s="245" t="s">
        <v>115</v>
      </c>
      <c r="B227" s="246" t="s">
        <v>86</v>
      </c>
      <c r="C227" s="268" t="s">
        <v>87</v>
      </c>
      <c r="D227" s="247"/>
      <c r="E227" s="248"/>
      <c r="F227" s="249"/>
      <c r="G227" s="249">
        <f>SUMIF(AG228:AG235,"&lt;&gt;NOR",G228:G235)</f>
        <v>0</v>
      </c>
      <c r="H227" s="249"/>
      <c r="I227" s="249">
        <f>SUM(I228:I235)</f>
        <v>0</v>
      </c>
      <c r="J227" s="249"/>
      <c r="K227" s="249">
        <f>SUM(K228:K235)</f>
        <v>0</v>
      </c>
      <c r="L227" s="249"/>
      <c r="M227" s="249">
        <f>SUM(M228:M235)</f>
        <v>0</v>
      </c>
      <c r="N227" s="249"/>
      <c r="O227" s="249">
        <f>SUM(O228:O235)</f>
        <v>0</v>
      </c>
      <c r="P227" s="249"/>
      <c r="Q227" s="249">
        <f>SUM(Q228:Q235)</f>
        <v>0</v>
      </c>
      <c r="R227" s="249"/>
      <c r="S227" s="249"/>
      <c r="T227" s="250"/>
      <c r="U227" s="244"/>
      <c r="V227" s="244">
        <f>SUM(V228:V235)</f>
        <v>14.31</v>
      </c>
      <c r="W227" s="244"/>
      <c r="X227" s="244"/>
      <c r="AG227" t="s">
        <v>116</v>
      </c>
    </row>
    <row r="228" spans="1:60" outlineLevel="1" x14ac:dyDescent="0.2">
      <c r="A228" s="251">
        <v>49</v>
      </c>
      <c r="B228" s="252" t="s">
        <v>131</v>
      </c>
      <c r="C228" s="269" t="s">
        <v>132</v>
      </c>
      <c r="D228" s="253" t="s">
        <v>133</v>
      </c>
      <c r="E228" s="254">
        <v>3.0132500000000002</v>
      </c>
      <c r="F228" s="255"/>
      <c r="G228" s="256">
        <f>ROUND(E228*F228,2)</f>
        <v>0</v>
      </c>
      <c r="H228" s="255"/>
      <c r="I228" s="256">
        <f>ROUND(E228*H228,2)</f>
        <v>0</v>
      </c>
      <c r="J228" s="255"/>
      <c r="K228" s="256">
        <f>ROUND(E228*J228,2)</f>
        <v>0</v>
      </c>
      <c r="L228" s="256">
        <v>21</v>
      </c>
      <c r="M228" s="256">
        <f>G228*(1+L228/100)</f>
        <v>0</v>
      </c>
      <c r="N228" s="256">
        <v>0</v>
      </c>
      <c r="O228" s="256">
        <f>ROUND(E228*N228,2)</f>
        <v>0</v>
      </c>
      <c r="P228" s="256">
        <v>0</v>
      </c>
      <c r="Q228" s="256">
        <f>ROUND(E228*P228,2)</f>
        <v>0</v>
      </c>
      <c r="R228" s="256"/>
      <c r="S228" s="256" t="s">
        <v>120</v>
      </c>
      <c r="T228" s="257" t="s">
        <v>120</v>
      </c>
      <c r="U228" s="233">
        <v>0.752</v>
      </c>
      <c r="V228" s="233">
        <f>ROUND(E228*U228,2)</f>
        <v>2.27</v>
      </c>
      <c r="W228" s="233"/>
      <c r="X228" s="233" t="s">
        <v>134</v>
      </c>
      <c r="Y228" s="214"/>
      <c r="Z228" s="214"/>
      <c r="AA228" s="214"/>
      <c r="AB228" s="214"/>
      <c r="AC228" s="214"/>
      <c r="AD228" s="214"/>
      <c r="AE228" s="214"/>
      <c r="AF228" s="214"/>
      <c r="AG228" s="214" t="s">
        <v>135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ht="22.5" outlineLevel="1" x14ac:dyDescent="0.2">
      <c r="A229" s="231"/>
      <c r="B229" s="232"/>
      <c r="C229" s="272" t="s">
        <v>136</v>
      </c>
      <c r="D229" s="259"/>
      <c r="E229" s="259"/>
      <c r="F229" s="259"/>
      <c r="G229" s="259"/>
      <c r="H229" s="233"/>
      <c r="I229" s="233"/>
      <c r="J229" s="233"/>
      <c r="K229" s="233"/>
      <c r="L229" s="233"/>
      <c r="M229" s="233"/>
      <c r="N229" s="233"/>
      <c r="O229" s="233"/>
      <c r="P229" s="233"/>
      <c r="Q229" s="233"/>
      <c r="R229" s="233"/>
      <c r="S229" s="233"/>
      <c r="T229" s="233"/>
      <c r="U229" s="233"/>
      <c r="V229" s="233"/>
      <c r="W229" s="233"/>
      <c r="X229" s="23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137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58" t="str">
        <f>C229</f>
        <v>S naložením suti nebo vybouraných hmot do dopravního prostředku a na jejich vyložením, popřípadě přeložením na normální dopravní prostředek.</v>
      </c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60">
        <v>50</v>
      </c>
      <c r="B230" s="261" t="s">
        <v>138</v>
      </c>
      <c r="C230" s="273" t="s">
        <v>139</v>
      </c>
      <c r="D230" s="262" t="s">
        <v>133</v>
      </c>
      <c r="E230" s="263">
        <v>27.119250000000001</v>
      </c>
      <c r="F230" s="264"/>
      <c r="G230" s="265">
        <f>ROUND(E230*F230,2)</f>
        <v>0</v>
      </c>
      <c r="H230" s="264"/>
      <c r="I230" s="265">
        <f>ROUND(E230*H230,2)</f>
        <v>0</v>
      </c>
      <c r="J230" s="264"/>
      <c r="K230" s="265">
        <f>ROUND(E230*J230,2)</f>
        <v>0</v>
      </c>
      <c r="L230" s="265">
        <v>21</v>
      </c>
      <c r="M230" s="265">
        <f>G230*(1+L230/100)</f>
        <v>0</v>
      </c>
      <c r="N230" s="265">
        <v>0</v>
      </c>
      <c r="O230" s="265">
        <f>ROUND(E230*N230,2)</f>
        <v>0</v>
      </c>
      <c r="P230" s="265">
        <v>0</v>
      </c>
      <c r="Q230" s="265">
        <f>ROUND(E230*P230,2)</f>
        <v>0</v>
      </c>
      <c r="R230" s="265"/>
      <c r="S230" s="265" t="s">
        <v>120</v>
      </c>
      <c r="T230" s="266" t="s">
        <v>120</v>
      </c>
      <c r="U230" s="233">
        <v>0.36</v>
      </c>
      <c r="V230" s="233">
        <f>ROUND(E230*U230,2)</f>
        <v>9.76</v>
      </c>
      <c r="W230" s="233"/>
      <c r="X230" s="233" t="s">
        <v>134</v>
      </c>
      <c r="Y230" s="214"/>
      <c r="Z230" s="214"/>
      <c r="AA230" s="214"/>
      <c r="AB230" s="214"/>
      <c r="AC230" s="214"/>
      <c r="AD230" s="214"/>
      <c r="AE230" s="214"/>
      <c r="AF230" s="214"/>
      <c r="AG230" s="214" t="s">
        <v>135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60">
        <v>51</v>
      </c>
      <c r="B231" s="261" t="s">
        <v>140</v>
      </c>
      <c r="C231" s="273" t="s">
        <v>141</v>
      </c>
      <c r="D231" s="262" t="s">
        <v>133</v>
      </c>
      <c r="E231" s="263">
        <v>3.0132500000000002</v>
      </c>
      <c r="F231" s="264"/>
      <c r="G231" s="265">
        <f>ROUND(E231*F231,2)</f>
        <v>0</v>
      </c>
      <c r="H231" s="264"/>
      <c r="I231" s="265">
        <f>ROUND(E231*H231,2)</f>
        <v>0</v>
      </c>
      <c r="J231" s="264"/>
      <c r="K231" s="265">
        <f>ROUND(E231*J231,2)</f>
        <v>0</v>
      </c>
      <c r="L231" s="265">
        <v>21</v>
      </c>
      <c r="M231" s="265">
        <f>G231*(1+L231/100)</f>
        <v>0</v>
      </c>
      <c r="N231" s="265">
        <v>0</v>
      </c>
      <c r="O231" s="265">
        <f>ROUND(E231*N231,2)</f>
        <v>0</v>
      </c>
      <c r="P231" s="265">
        <v>0</v>
      </c>
      <c r="Q231" s="265">
        <f>ROUND(E231*P231,2)</f>
        <v>0</v>
      </c>
      <c r="R231" s="265"/>
      <c r="S231" s="265" t="s">
        <v>120</v>
      </c>
      <c r="T231" s="266" t="s">
        <v>120</v>
      </c>
      <c r="U231" s="233">
        <v>0.26500000000000001</v>
      </c>
      <c r="V231" s="233">
        <f>ROUND(E231*U231,2)</f>
        <v>0.8</v>
      </c>
      <c r="W231" s="233"/>
      <c r="X231" s="233" t="s">
        <v>134</v>
      </c>
      <c r="Y231" s="214"/>
      <c r="Z231" s="214"/>
      <c r="AA231" s="214"/>
      <c r="AB231" s="214"/>
      <c r="AC231" s="214"/>
      <c r="AD231" s="214"/>
      <c r="AE231" s="214"/>
      <c r="AF231" s="214"/>
      <c r="AG231" s="214" t="s">
        <v>135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51">
        <v>52</v>
      </c>
      <c r="B232" s="252" t="s">
        <v>142</v>
      </c>
      <c r="C232" s="269" t="s">
        <v>143</v>
      </c>
      <c r="D232" s="253" t="s">
        <v>133</v>
      </c>
      <c r="E232" s="254">
        <v>3.0132500000000002</v>
      </c>
      <c r="F232" s="255"/>
      <c r="G232" s="256">
        <f>ROUND(E232*F232,2)</f>
        <v>0</v>
      </c>
      <c r="H232" s="255"/>
      <c r="I232" s="256">
        <f>ROUND(E232*H232,2)</f>
        <v>0</v>
      </c>
      <c r="J232" s="255"/>
      <c r="K232" s="256">
        <f>ROUND(E232*J232,2)</f>
        <v>0</v>
      </c>
      <c r="L232" s="256">
        <v>21</v>
      </c>
      <c r="M232" s="256">
        <f>G232*(1+L232/100)</f>
        <v>0</v>
      </c>
      <c r="N232" s="256">
        <v>0</v>
      </c>
      <c r="O232" s="256">
        <f>ROUND(E232*N232,2)</f>
        <v>0</v>
      </c>
      <c r="P232" s="256">
        <v>0</v>
      </c>
      <c r="Q232" s="256">
        <f>ROUND(E232*P232,2)</f>
        <v>0</v>
      </c>
      <c r="R232" s="256"/>
      <c r="S232" s="256" t="s">
        <v>120</v>
      </c>
      <c r="T232" s="257" t="s">
        <v>120</v>
      </c>
      <c r="U232" s="233">
        <v>0.49</v>
      </c>
      <c r="V232" s="233">
        <f>ROUND(E232*U232,2)</f>
        <v>1.48</v>
      </c>
      <c r="W232" s="233"/>
      <c r="X232" s="233" t="s">
        <v>134</v>
      </c>
      <c r="Y232" s="214"/>
      <c r="Z232" s="214"/>
      <c r="AA232" s="214"/>
      <c r="AB232" s="214"/>
      <c r="AC232" s="214"/>
      <c r="AD232" s="214"/>
      <c r="AE232" s="214"/>
      <c r="AF232" s="214"/>
      <c r="AG232" s="214" t="s">
        <v>135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72" t="s">
        <v>144</v>
      </c>
      <c r="D233" s="259"/>
      <c r="E233" s="259"/>
      <c r="F233" s="259"/>
      <c r="G233" s="259"/>
      <c r="H233" s="233"/>
      <c r="I233" s="233"/>
      <c r="J233" s="233"/>
      <c r="K233" s="233"/>
      <c r="L233" s="233"/>
      <c r="M233" s="233"/>
      <c r="N233" s="233"/>
      <c r="O233" s="233"/>
      <c r="P233" s="233"/>
      <c r="Q233" s="233"/>
      <c r="R233" s="233"/>
      <c r="S233" s="233"/>
      <c r="T233" s="233"/>
      <c r="U233" s="233"/>
      <c r="V233" s="233"/>
      <c r="W233" s="233"/>
      <c r="X233" s="233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137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60">
        <v>53</v>
      </c>
      <c r="B234" s="261" t="s">
        <v>145</v>
      </c>
      <c r="C234" s="273" t="s">
        <v>146</v>
      </c>
      <c r="D234" s="262" t="s">
        <v>133</v>
      </c>
      <c r="E234" s="263">
        <v>57.251750000000001</v>
      </c>
      <c r="F234" s="264"/>
      <c r="G234" s="265">
        <f>ROUND(E234*F234,2)</f>
        <v>0</v>
      </c>
      <c r="H234" s="264"/>
      <c r="I234" s="265">
        <f>ROUND(E234*H234,2)</f>
        <v>0</v>
      </c>
      <c r="J234" s="264"/>
      <c r="K234" s="265">
        <f>ROUND(E234*J234,2)</f>
        <v>0</v>
      </c>
      <c r="L234" s="265">
        <v>21</v>
      </c>
      <c r="M234" s="265">
        <f>G234*(1+L234/100)</f>
        <v>0</v>
      </c>
      <c r="N234" s="265">
        <v>0</v>
      </c>
      <c r="O234" s="265">
        <f>ROUND(E234*N234,2)</f>
        <v>0</v>
      </c>
      <c r="P234" s="265">
        <v>0</v>
      </c>
      <c r="Q234" s="265">
        <f>ROUND(E234*P234,2)</f>
        <v>0</v>
      </c>
      <c r="R234" s="265"/>
      <c r="S234" s="265" t="s">
        <v>120</v>
      </c>
      <c r="T234" s="266" t="s">
        <v>120</v>
      </c>
      <c r="U234" s="233">
        <v>0</v>
      </c>
      <c r="V234" s="233">
        <f>ROUND(E234*U234,2)</f>
        <v>0</v>
      </c>
      <c r="W234" s="233"/>
      <c r="X234" s="233" t="s">
        <v>134</v>
      </c>
      <c r="Y234" s="214"/>
      <c r="Z234" s="214"/>
      <c r="AA234" s="214"/>
      <c r="AB234" s="214"/>
      <c r="AC234" s="214"/>
      <c r="AD234" s="214"/>
      <c r="AE234" s="214"/>
      <c r="AF234" s="214"/>
      <c r="AG234" s="214" t="s">
        <v>135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51">
        <v>54</v>
      </c>
      <c r="B235" s="252" t="s">
        <v>147</v>
      </c>
      <c r="C235" s="269" t="s">
        <v>148</v>
      </c>
      <c r="D235" s="253" t="s">
        <v>133</v>
      </c>
      <c r="E235" s="254">
        <v>3.0132500000000002</v>
      </c>
      <c r="F235" s="255"/>
      <c r="G235" s="256">
        <f>ROUND(E235*F235,2)</f>
        <v>0</v>
      </c>
      <c r="H235" s="255"/>
      <c r="I235" s="256">
        <f>ROUND(E235*H235,2)</f>
        <v>0</v>
      </c>
      <c r="J235" s="255"/>
      <c r="K235" s="256">
        <f>ROUND(E235*J235,2)</f>
        <v>0</v>
      </c>
      <c r="L235" s="256">
        <v>21</v>
      </c>
      <c r="M235" s="256">
        <f>G235*(1+L235/100)</f>
        <v>0</v>
      </c>
      <c r="N235" s="256">
        <v>0</v>
      </c>
      <c r="O235" s="256">
        <f>ROUND(E235*N235,2)</f>
        <v>0</v>
      </c>
      <c r="P235" s="256">
        <v>0</v>
      </c>
      <c r="Q235" s="256">
        <f>ROUND(E235*P235,2)</f>
        <v>0</v>
      </c>
      <c r="R235" s="256"/>
      <c r="S235" s="256" t="s">
        <v>120</v>
      </c>
      <c r="T235" s="257" t="s">
        <v>120</v>
      </c>
      <c r="U235" s="233">
        <v>0</v>
      </c>
      <c r="V235" s="233">
        <f>ROUND(E235*U235,2)</f>
        <v>0</v>
      </c>
      <c r="W235" s="233"/>
      <c r="X235" s="233" t="s">
        <v>134</v>
      </c>
      <c r="Y235" s="214"/>
      <c r="Z235" s="214"/>
      <c r="AA235" s="214"/>
      <c r="AB235" s="214"/>
      <c r="AC235" s="214"/>
      <c r="AD235" s="214"/>
      <c r="AE235" s="214"/>
      <c r="AF235" s="214"/>
      <c r="AG235" s="214" t="s">
        <v>135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x14ac:dyDescent="0.2">
      <c r="A236" s="3"/>
      <c r="B236" s="4"/>
      <c r="C236" s="278"/>
      <c r="D236" s="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AE236">
        <v>15</v>
      </c>
      <c r="AF236">
        <v>21</v>
      </c>
      <c r="AG236" t="s">
        <v>102</v>
      </c>
    </row>
    <row r="237" spans="1:60" x14ac:dyDescent="0.2">
      <c r="A237" s="217"/>
      <c r="B237" s="218" t="s">
        <v>31</v>
      </c>
      <c r="C237" s="279"/>
      <c r="D237" s="219"/>
      <c r="E237" s="220"/>
      <c r="F237" s="220"/>
      <c r="G237" s="267">
        <f>G8+G171+G196+G198+G214+G227</f>
        <v>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AE237">
        <f>SUMIF(L7:L235,AE236,G7:G235)</f>
        <v>0</v>
      </c>
      <c r="AF237">
        <f>SUMIF(L7:L235,AF236,G7:G235)</f>
        <v>0</v>
      </c>
      <c r="AG237" t="s">
        <v>242</v>
      </c>
    </row>
    <row r="238" spans="1:60" x14ac:dyDescent="0.2">
      <c r="A238" s="3"/>
      <c r="B238" s="4"/>
      <c r="C238" s="278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60" x14ac:dyDescent="0.2">
      <c r="A239" s="3"/>
      <c r="B239" s="4"/>
      <c r="C239" s="278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60" x14ac:dyDescent="0.2">
      <c r="A240" s="221" t="s">
        <v>243</v>
      </c>
      <c r="B240" s="221"/>
      <c r="C240" s="280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3" x14ac:dyDescent="0.2">
      <c r="A241" s="222"/>
      <c r="B241" s="223"/>
      <c r="C241" s="281"/>
      <c r="D241" s="223"/>
      <c r="E241" s="223"/>
      <c r="F241" s="223"/>
      <c r="G241" s="224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AG241" t="s">
        <v>244</v>
      </c>
    </row>
    <row r="242" spans="1:33" x14ac:dyDescent="0.2">
      <c r="A242" s="225"/>
      <c r="B242" s="226"/>
      <c r="C242" s="282"/>
      <c r="D242" s="226"/>
      <c r="E242" s="226"/>
      <c r="F242" s="226"/>
      <c r="G242" s="227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 x14ac:dyDescent="0.2">
      <c r="A243" s="225"/>
      <c r="B243" s="226"/>
      <c r="C243" s="282"/>
      <c r="D243" s="226"/>
      <c r="E243" s="226"/>
      <c r="F243" s="226"/>
      <c r="G243" s="227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33" x14ac:dyDescent="0.2">
      <c r="A244" s="225"/>
      <c r="B244" s="226"/>
      <c r="C244" s="282"/>
      <c r="D244" s="226"/>
      <c r="E244" s="226"/>
      <c r="F244" s="226"/>
      <c r="G244" s="227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3" x14ac:dyDescent="0.2">
      <c r="A245" s="228"/>
      <c r="B245" s="229"/>
      <c r="C245" s="283"/>
      <c r="D245" s="229"/>
      <c r="E245" s="229"/>
      <c r="F245" s="229"/>
      <c r="G245" s="230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A246" s="3"/>
      <c r="B246" s="4"/>
      <c r="C246" s="278"/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33" x14ac:dyDescent="0.2">
      <c r="C247" s="284"/>
      <c r="D247" s="10"/>
      <c r="AG247" t="s">
        <v>245</v>
      </c>
    </row>
    <row r="248" spans="1:33" x14ac:dyDescent="0.2">
      <c r="D248" s="10"/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C192:G192"/>
    <mergeCell ref="C229:G229"/>
    <mergeCell ref="C233:G233"/>
    <mergeCell ref="A1:G1"/>
    <mergeCell ref="C2:G2"/>
    <mergeCell ref="C3:G3"/>
    <mergeCell ref="C4:G4"/>
    <mergeCell ref="A240:C240"/>
    <mergeCell ref="A241:G245"/>
    <mergeCell ref="C49:G49"/>
    <mergeCell ref="C189:G189"/>
    <mergeCell ref="C190:G190"/>
    <mergeCell ref="C191:G19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34BA4-F92A-4AA9-B6C4-6DBF85CEA94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90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91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91</v>
      </c>
      <c r="AG3" t="s">
        <v>92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93</v>
      </c>
    </row>
    <row r="5" spans="1:60" x14ac:dyDescent="0.2">
      <c r="D5" s="10"/>
    </row>
    <row r="6" spans="1:60" ht="38.25" x14ac:dyDescent="0.2">
      <c r="A6" s="210" t="s">
        <v>94</v>
      </c>
      <c r="B6" s="212" t="s">
        <v>95</v>
      </c>
      <c r="C6" s="212" t="s">
        <v>96</v>
      </c>
      <c r="D6" s="211" t="s">
        <v>97</v>
      </c>
      <c r="E6" s="210" t="s">
        <v>98</v>
      </c>
      <c r="F6" s="209" t="s">
        <v>99</v>
      </c>
      <c r="G6" s="210" t="s">
        <v>31</v>
      </c>
      <c r="H6" s="213" t="s">
        <v>32</v>
      </c>
      <c r="I6" s="213" t="s">
        <v>100</v>
      </c>
      <c r="J6" s="213" t="s">
        <v>33</v>
      </c>
      <c r="K6" s="213" t="s">
        <v>101</v>
      </c>
      <c r="L6" s="213" t="s">
        <v>102</v>
      </c>
      <c r="M6" s="213" t="s">
        <v>103</v>
      </c>
      <c r="N6" s="213" t="s">
        <v>104</v>
      </c>
      <c r="O6" s="213" t="s">
        <v>105</v>
      </c>
      <c r="P6" s="213" t="s">
        <v>106</v>
      </c>
      <c r="Q6" s="213" t="s">
        <v>107</v>
      </c>
      <c r="R6" s="213" t="s">
        <v>108</v>
      </c>
      <c r="S6" s="213" t="s">
        <v>109</v>
      </c>
      <c r="T6" s="213" t="s">
        <v>110</v>
      </c>
      <c r="U6" s="213" t="s">
        <v>111</v>
      </c>
      <c r="V6" s="213" t="s">
        <v>112</v>
      </c>
      <c r="W6" s="213" t="s">
        <v>113</v>
      </c>
      <c r="X6" s="213" t="s">
        <v>114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115</v>
      </c>
      <c r="B8" s="246" t="s">
        <v>81</v>
      </c>
      <c r="C8" s="268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116</v>
      </c>
    </row>
    <row r="9" spans="1:60" outlineLevel="1" x14ac:dyDescent="0.2">
      <c r="A9" s="251">
        <v>1</v>
      </c>
      <c r="B9" s="252" t="s">
        <v>375</v>
      </c>
      <c r="C9" s="269" t="s">
        <v>376</v>
      </c>
      <c r="D9" s="253" t="s">
        <v>377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120</v>
      </c>
      <c r="T9" s="257" t="s">
        <v>211</v>
      </c>
      <c r="U9" s="233">
        <v>0</v>
      </c>
      <c r="V9" s="233">
        <f>ROUND(E9*U9,2)</f>
        <v>0</v>
      </c>
      <c r="W9" s="233"/>
      <c r="X9" s="233" t="s">
        <v>378</v>
      </c>
      <c r="Y9" s="214"/>
      <c r="Z9" s="214"/>
      <c r="AA9" s="214"/>
      <c r="AB9" s="214"/>
      <c r="AC9" s="214"/>
      <c r="AD9" s="214"/>
      <c r="AE9" s="214"/>
      <c r="AF9" s="214"/>
      <c r="AG9" s="214" t="s">
        <v>379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72" t="s">
        <v>380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137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60">
        <v>2</v>
      </c>
      <c r="B11" s="261" t="s">
        <v>381</v>
      </c>
      <c r="C11" s="273" t="s">
        <v>382</v>
      </c>
      <c r="D11" s="262" t="s">
        <v>360</v>
      </c>
      <c r="E11" s="263">
        <v>1</v>
      </c>
      <c r="F11" s="264"/>
      <c r="G11" s="265">
        <f>ROUND(E11*F11,2)</f>
        <v>0</v>
      </c>
      <c r="H11" s="264"/>
      <c r="I11" s="265">
        <f>ROUND(E11*H11,2)</f>
        <v>0</v>
      </c>
      <c r="J11" s="264"/>
      <c r="K11" s="265">
        <f>ROUND(E11*J11,2)</f>
        <v>0</v>
      </c>
      <c r="L11" s="265">
        <v>21</v>
      </c>
      <c r="M11" s="265">
        <f>G11*(1+L11/100)</f>
        <v>0</v>
      </c>
      <c r="N11" s="265">
        <v>0</v>
      </c>
      <c r="O11" s="265">
        <f>ROUND(E11*N11,2)</f>
        <v>0</v>
      </c>
      <c r="P11" s="265">
        <v>0</v>
      </c>
      <c r="Q11" s="265">
        <f>ROUND(E11*P11,2)</f>
        <v>0</v>
      </c>
      <c r="R11" s="265"/>
      <c r="S11" s="265" t="s">
        <v>210</v>
      </c>
      <c r="T11" s="266" t="s">
        <v>211</v>
      </c>
      <c r="U11" s="233">
        <v>0</v>
      </c>
      <c r="V11" s="233">
        <f>ROUND(E11*U11,2)</f>
        <v>0</v>
      </c>
      <c r="W11" s="233"/>
      <c r="X11" s="233" t="s">
        <v>121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122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115</v>
      </c>
      <c r="B12" s="246" t="s">
        <v>89</v>
      </c>
      <c r="C12" s="268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116</v>
      </c>
    </row>
    <row r="13" spans="1:60" outlineLevel="1" x14ac:dyDescent="0.2">
      <c r="A13" s="251">
        <v>3</v>
      </c>
      <c r="B13" s="252" t="s">
        <v>383</v>
      </c>
      <c r="C13" s="269" t="s">
        <v>384</v>
      </c>
      <c r="D13" s="253" t="s">
        <v>360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210</v>
      </c>
      <c r="T13" s="257" t="s">
        <v>211</v>
      </c>
      <c r="U13" s="233">
        <v>0</v>
      </c>
      <c r="V13" s="233">
        <f>ROUND(E13*U13,2)</f>
        <v>0</v>
      </c>
      <c r="W13" s="233"/>
      <c r="X13" s="233" t="s">
        <v>121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72" t="s">
        <v>385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137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60">
        <v>4</v>
      </c>
      <c r="B15" s="261" t="s">
        <v>386</v>
      </c>
      <c r="C15" s="273" t="s">
        <v>387</v>
      </c>
      <c r="D15" s="262" t="s">
        <v>360</v>
      </c>
      <c r="E15" s="263">
        <v>1</v>
      </c>
      <c r="F15" s="264"/>
      <c r="G15" s="265">
        <f>ROUND(E15*F15,2)</f>
        <v>0</v>
      </c>
      <c r="H15" s="264"/>
      <c r="I15" s="265">
        <f>ROUND(E15*H15,2)</f>
        <v>0</v>
      </c>
      <c r="J15" s="264"/>
      <c r="K15" s="265">
        <f>ROUND(E15*J15,2)</f>
        <v>0</v>
      </c>
      <c r="L15" s="265">
        <v>21</v>
      </c>
      <c r="M15" s="265">
        <f>G15*(1+L15/100)</f>
        <v>0</v>
      </c>
      <c r="N15" s="265">
        <v>0</v>
      </c>
      <c r="O15" s="265">
        <f>ROUND(E15*N15,2)</f>
        <v>0</v>
      </c>
      <c r="P15" s="265">
        <v>0</v>
      </c>
      <c r="Q15" s="265">
        <f>ROUND(E15*P15,2)</f>
        <v>0</v>
      </c>
      <c r="R15" s="265"/>
      <c r="S15" s="265" t="s">
        <v>210</v>
      </c>
      <c r="T15" s="266" t="s">
        <v>211</v>
      </c>
      <c r="U15" s="233">
        <v>0</v>
      </c>
      <c r="V15" s="233">
        <f>ROUND(E15*U15,2)</f>
        <v>0</v>
      </c>
      <c r="W15" s="233"/>
      <c r="X15" s="233" t="s">
        <v>121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115</v>
      </c>
      <c r="B16" s="246" t="s">
        <v>81</v>
      </c>
      <c r="C16" s="268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116</v>
      </c>
    </row>
    <row r="17" spans="1:60" outlineLevel="1" x14ac:dyDescent="0.2">
      <c r="A17" s="251">
        <v>5</v>
      </c>
      <c r="B17" s="252" t="s">
        <v>388</v>
      </c>
      <c r="C17" s="269" t="s">
        <v>389</v>
      </c>
      <c r="D17" s="253" t="s">
        <v>377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120</v>
      </c>
      <c r="T17" s="257" t="s">
        <v>211</v>
      </c>
      <c r="U17" s="233">
        <v>0</v>
      </c>
      <c r="V17" s="233">
        <f>ROUND(E17*U17,2)</f>
        <v>0</v>
      </c>
      <c r="W17" s="233"/>
      <c r="X17" s="233" t="s">
        <v>378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390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72" t="s">
        <v>391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137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115</v>
      </c>
      <c r="B19" s="246" t="s">
        <v>89</v>
      </c>
      <c r="C19" s="268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116</v>
      </c>
    </row>
    <row r="20" spans="1:60" outlineLevel="1" x14ac:dyDescent="0.2">
      <c r="A20" s="251">
        <v>6</v>
      </c>
      <c r="B20" s="252" t="s">
        <v>392</v>
      </c>
      <c r="C20" s="269" t="s">
        <v>393</v>
      </c>
      <c r="D20" s="253" t="s">
        <v>377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120</v>
      </c>
      <c r="T20" s="257" t="s">
        <v>211</v>
      </c>
      <c r="U20" s="233">
        <v>0</v>
      </c>
      <c r="V20" s="233">
        <f>ROUND(E20*U20,2)</f>
        <v>0</v>
      </c>
      <c r="W20" s="233"/>
      <c r="X20" s="233" t="s">
        <v>378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379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72" t="s">
        <v>394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137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8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102</v>
      </c>
    </row>
    <row r="23" spans="1:60" x14ac:dyDescent="0.2">
      <c r="A23" s="217"/>
      <c r="B23" s="218" t="s">
        <v>31</v>
      </c>
      <c r="C23" s="279"/>
      <c r="D23" s="219"/>
      <c r="E23" s="220"/>
      <c r="F23" s="220"/>
      <c r="G23" s="267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242</v>
      </c>
    </row>
    <row r="24" spans="1:60" x14ac:dyDescent="0.2">
      <c r="A24" s="3"/>
      <c r="B24" s="4"/>
      <c r="C24" s="27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243</v>
      </c>
      <c r="B26" s="221"/>
      <c r="C26" s="28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81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244</v>
      </c>
    </row>
    <row r="28" spans="1:60" x14ac:dyDescent="0.2">
      <c r="A28" s="225"/>
      <c r="B28" s="226"/>
      <c r="C28" s="282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82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82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83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8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84"/>
      <c r="D33" s="10"/>
      <c r="AG33" t="s">
        <v>245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23-002.15 A01 Pol</vt:lpstr>
      <vt:lpstr>23-002.15 E01 Pol</vt:lpstr>
      <vt:lpstr>23-002.15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'23-002.15 A01 Pol'!Názvy_tisku</vt:lpstr>
      <vt:lpstr>'23-002.15 E01 Pol'!Názvy_tisku</vt:lpstr>
      <vt:lpstr>'23-002.15 O01 Pol'!Názvy_tisku</vt:lpstr>
      <vt:lpstr>oadresa</vt:lpstr>
      <vt:lpstr>Stavba!Objednatel</vt:lpstr>
      <vt:lpstr>Stavba!Objekt</vt:lpstr>
      <vt:lpstr>'23-002.15 A01 Pol'!Oblast_tisku</vt:lpstr>
      <vt:lpstr>'23-002.15 E01 Pol'!Oblast_tisku</vt:lpstr>
      <vt:lpstr>'23-002.15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2023-05-17T18:23:11Z</dcterms:modified>
</cp:coreProperties>
</file>